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2333781\Desktop\CII Publication\"/>
    </mc:Choice>
  </mc:AlternateContent>
  <xr:revisionPtr revIDLastSave="0" documentId="13_ncr:1_{BBD56613-A717-4FC8-B3A9-A89DDD2319F3}" xr6:coauthVersionLast="47" xr6:coauthVersionMax="47" xr10:uidLastSave="{00000000-0000-0000-0000-000000000000}"/>
  <bookViews>
    <workbookView xWindow="-120" yWindow="-120" windowWidth="29040" windowHeight="15720" xr2:uid="{0787BD8A-4D29-4AC4-A6AB-7F2E944D8600}"/>
  </bookViews>
  <sheets>
    <sheet name="Cover_sheet" sheetId="89" r:id="rId1"/>
    <sheet name="Contents" sheetId="88" r:id="rId2"/>
    <sheet name="Indicator trends" sheetId="90" r:id="rId3"/>
    <sheet name="Table 1.1" sheetId="12" r:id="rId4"/>
    <sheet name="Table 1.2" sheetId="11" r:id="rId5"/>
    <sheet name="Table 2.1" sheetId="5" r:id="rId6"/>
    <sheet name="Table 2.2" sheetId="6" r:id="rId7"/>
    <sheet name="Table 3.1" sheetId="2" r:id="rId8"/>
    <sheet name="Table 3.2" sheetId="3" r:id="rId9"/>
    <sheet name="Table 3.3" sheetId="85" r:id="rId10"/>
    <sheet name="Tables 3.4" sheetId="45" r:id="rId11"/>
    <sheet name="Table 3.5" sheetId="46" r:id="rId12"/>
    <sheet name="Table 4.1" sheetId="8" r:id="rId13"/>
    <sheet name="Table 4.2" sheetId="65" r:id="rId14"/>
    <sheet name="Tables 5.1" sheetId="86" r:id="rId15"/>
    <sheet name="Table 5.2" sheetId="48" r:id="rId16"/>
    <sheet name="Table 5.3" sheetId="50" r:id="rId17"/>
    <sheet name="Table 5.4" sheetId="54" r:id="rId18"/>
    <sheet name="Table 5.5" sheetId="55" r:id="rId19"/>
    <sheet name="Table 5.6" sheetId="56" r:id="rId20"/>
    <sheet name="Table 5.7" sheetId="53" r:id="rId21"/>
    <sheet name="Table 6.1" sheetId="82" r:id="rId22"/>
    <sheet name="Table 6.2" sheetId="36" r:id="rId23"/>
    <sheet name="Table 6.3" sheetId="39" r:id="rId24"/>
    <sheet name="Tables 6.4" sheetId="43" r:id="rId25"/>
    <sheet name="Table 6.5" sheetId="42" r:id="rId26"/>
    <sheet name="Table 7.1" sheetId="9" r:id="rId27"/>
    <sheet name="Table 7.2" sheetId="10" r:id="rId28"/>
  </sheets>
  <definedNames>
    <definedName name="RAGstatus">IndicatorTrends[]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9" l="1"/>
  <c r="AS9" i="36" l="1"/>
  <c r="AI10" i="9"/>
  <c r="K20" i="45" l="1"/>
  <c r="AH9" i="39"/>
  <c r="Q11" i="5" l="1"/>
  <c r="R11" i="5"/>
  <c r="S11" i="5"/>
  <c r="T11" i="5"/>
  <c r="U11" i="5"/>
  <c r="U18" i="5"/>
  <c r="AI10" i="11"/>
  <c r="P11" i="48"/>
  <c r="O11" i="48"/>
  <c r="N11" i="48"/>
  <c r="M11" i="48"/>
  <c r="L11" i="48"/>
  <c r="K11" i="48"/>
  <c r="J11" i="48"/>
  <c r="I11" i="48"/>
  <c r="H11" i="48"/>
  <c r="G11" i="48"/>
  <c r="F11" i="48"/>
  <c r="E11" i="48"/>
  <c r="D11" i="48"/>
  <c r="C11" i="48"/>
  <c r="AH10" i="9" l="1"/>
  <c r="AG10" i="9"/>
  <c r="AF10" i="9"/>
  <c r="AE10" i="9"/>
  <c r="AD10" i="9"/>
  <c r="AC10" i="9"/>
  <c r="AB10" i="9"/>
  <c r="AA10" i="9"/>
  <c r="Z10" i="9"/>
  <c r="Y10" i="9"/>
  <c r="X10" i="9"/>
  <c r="W10" i="9"/>
  <c r="V10" i="9"/>
  <c r="U10" i="9"/>
  <c r="T10" i="9"/>
  <c r="S10" i="9"/>
  <c r="Q10" i="9"/>
  <c r="P10" i="9"/>
  <c r="O10" i="9"/>
  <c r="N10" i="9"/>
  <c r="M10" i="9"/>
  <c r="L10" i="9"/>
  <c r="K10" i="9"/>
  <c r="H10" i="9"/>
  <c r="C10" i="9"/>
  <c r="Q10" i="2" l="1"/>
  <c r="P10" i="2" l="1"/>
  <c r="O10" i="2"/>
  <c r="N10" i="2"/>
  <c r="M10" i="2"/>
  <c r="L10" i="2"/>
  <c r="K10" i="2"/>
  <c r="J10" i="2"/>
  <c r="I10" i="2"/>
  <c r="H10" i="2"/>
  <c r="G10" i="2"/>
  <c r="F10" i="2"/>
  <c r="E10" i="2"/>
  <c r="D10" i="2"/>
  <c r="C10" i="2"/>
  <c r="U11" i="6" l="1"/>
  <c r="AA10" i="12" l="1"/>
  <c r="Z10" i="12"/>
  <c r="AG9" i="39"/>
  <c r="D9" i="39"/>
  <c r="E9" i="39"/>
  <c r="F9" i="39"/>
  <c r="G9" i="39"/>
  <c r="H9" i="39"/>
  <c r="I9" i="39"/>
  <c r="J9" i="39"/>
  <c r="K9" i="39"/>
  <c r="L9" i="39"/>
  <c r="M9" i="39"/>
  <c r="N9" i="39"/>
  <c r="O9" i="39"/>
  <c r="P9" i="39"/>
  <c r="Q9" i="39"/>
  <c r="R9" i="39"/>
  <c r="S9" i="39"/>
  <c r="T9" i="39"/>
  <c r="U9" i="39"/>
  <c r="V9" i="39"/>
  <c r="W9" i="39"/>
  <c r="X9" i="39"/>
  <c r="Y9" i="39"/>
  <c r="Z9" i="39"/>
  <c r="AA9" i="39"/>
  <c r="AB9" i="39"/>
  <c r="AC9" i="39"/>
  <c r="AD9" i="39"/>
  <c r="AE9" i="39"/>
  <c r="AF9" i="39"/>
  <c r="C9" i="39"/>
  <c r="S18" i="5" l="1"/>
  <c r="T18" i="5"/>
  <c r="R18" i="5"/>
  <c r="Q18" i="5"/>
  <c r="P18" i="5"/>
  <c r="O18" i="5"/>
  <c r="N18" i="5"/>
  <c r="M18" i="5"/>
  <c r="L18" i="5"/>
  <c r="K18" i="5"/>
  <c r="J18" i="5"/>
  <c r="I18" i="5"/>
  <c r="H18" i="5"/>
  <c r="G18" i="5"/>
  <c r="F18" i="5"/>
  <c r="E18" i="5"/>
  <c r="D18" i="5"/>
  <c r="C18" i="5"/>
  <c r="AQ9" i="36"/>
  <c r="AR9" i="36"/>
  <c r="C11" i="5"/>
  <c r="K19" i="86" l="1"/>
  <c r="T11" i="6" l="1"/>
  <c r="AH10" i="11" l="1"/>
  <c r="C10" i="11" l="1"/>
  <c r="H10" i="11"/>
  <c r="K10" i="11"/>
  <c r="L10" i="11"/>
  <c r="M10" i="11"/>
  <c r="N10" i="11"/>
  <c r="O10" i="11"/>
  <c r="P10" i="11"/>
  <c r="Q10" i="11"/>
  <c r="R10" i="11"/>
  <c r="D19" i="86" l="1"/>
  <c r="E19" i="86"/>
  <c r="F19" i="86"/>
  <c r="G19" i="86"/>
  <c r="H19" i="86"/>
  <c r="I19" i="86"/>
  <c r="J19" i="86"/>
  <c r="C19" i="86"/>
  <c r="D11" i="6" l="1"/>
  <c r="E11" i="6"/>
  <c r="F11" i="6"/>
  <c r="G11" i="6"/>
  <c r="H11" i="6"/>
  <c r="I11" i="6"/>
  <c r="J11" i="6"/>
  <c r="K11" i="6"/>
  <c r="L11" i="6"/>
  <c r="M11" i="6"/>
  <c r="N11" i="6"/>
  <c r="O11" i="6"/>
  <c r="P11" i="6"/>
  <c r="Q11" i="6"/>
  <c r="R11" i="6"/>
  <c r="S11" i="6"/>
  <c r="C11" i="6"/>
  <c r="D11" i="5"/>
  <c r="E11" i="5"/>
  <c r="F11" i="5"/>
  <c r="G11" i="5"/>
  <c r="H11" i="5"/>
  <c r="I11" i="5"/>
  <c r="J11" i="5"/>
  <c r="K11" i="5"/>
  <c r="L11" i="5"/>
  <c r="M11" i="5"/>
  <c r="N11" i="5"/>
  <c r="O11" i="5"/>
  <c r="P11" i="5"/>
  <c r="S10" i="11" l="1"/>
  <c r="T10" i="11"/>
  <c r="U10" i="11"/>
  <c r="V10" i="11"/>
  <c r="W10" i="11"/>
  <c r="X10" i="11"/>
  <c r="Y10" i="11"/>
  <c r="Z10" i="11"/>
  <c r="AA10" i="11"/>
  <c r="AB10" i="11"/>
  <c r="AC10" i="11"/>
  <c r="AD10" i="11"/>
  <c r="AE10" i="11"/>
  <c r="AF10" i="11"/>
  <c r="AG10" i="11"/>
  <c r="D10" i="12" l="1"/>
  <c r="E10" i="12"/>
  <c r="F10" i="12"/>
  <c r="G10" i="12"/>
  <c r="H10" i="12"/>
  <c r="I10" i="12"/>
  <c r="J10" i="12"/>
  <c r="K10" i="12"/>
  <c r="L10" i="12"/>
  <c r="M10" i="12"/>
  <c r="N10" i="12"/>
  <c r="O10" i="12"/>
  <c r="P10" i="12"/>
  <c r="Q10" i="12"/>
  <c r="R10" i="12"/>
  <c r="S10" i="12"/>
  <c r="T10" i="12"/>
  <c r="U10" i="12"/>
  <c r="V10" i="12"/>
  <c r="W10" i="12"/>
  <c r="X10" i="12"/>
  <c r="Y10" i="12"/>
  <c r="C10" i="12"/>
  <c r="AP9" i="36" l="1"/>
  <c r="AO9" i="36"/>
  <c r="AN9" i="36"/>
  <c r="AM9" i="36"/>
  <c r="AL9" i="36"/>
  <c r="AK9" i="36"/>
  <c r="AJ9" i="36"/>
  <c r="AI9" i="36"/>
  <c r="AH9" i="36"/>
  <c r="AG9" i="36"/>
  <c r="AF9" i="36"/>
  <c r="AE9" i="36"/>
  <c r="AD9" i="36"/>
  <c r="AC9" i="36"/>
  <c r="AB9" i="36"/>
  <c r="AA9" i="36"/>
  <c r="Z9" i="36"/>
  <c r="Y9" i="36"/>
  <c r="X9" i="36"/>
  <c r="W9" i="36"/>
  <c r="V9" i="36"/>
  <c r="U9" i="36"/>
  <c r="G20" i="45" l="1"/>
  <c r="F20" i="45" l="1"/>
  <c r="E20" i="45"/>
  <c r="D20" i="45" l="1"/>
  <c r="C20" i="45"/>
  <c r="G10" i="45" l="1"/>
  <c r="F10" i="45" l="1"/>
  <c r="E10" i="45"/>
  <c r="D10" i="45"/>
  <c r="C10" i="45"/>
  <c r="B10" i="45"/>
</calcChain>
</file>

<file path=xl/sharedStrings.xml><?xml version="1.0" encoding="utf-8"?>
<sst xmlns="http://schemas.openxmlformats.org/spreadsheetml/2006/main" count="1248" uniqueCount="508">
  <si>
    <t>Source:</t>
  </si>
  <si>
    <t>GWh</t>
  </si>
  <si>
    <t>Coal</t>
  </si>
  <si>
    <t>Oil</t>
  </si>
  <si>
    <t>Renewables</t>
  </si>
  <si>
    <t>Total</t>
  </si>
  <si>
    <t>Fuel type</t>
  </si>
  <si>
    <t>2010/11</t>
  </si>
  <si>
    <t>2011/12</t>
  </si>
  <si>
    <t>2012/13</t>
  </si>
  <si>
    <t>Full Cavity Wall Insulation</t>
  </si>
  <si>
    <t>Loft Insulation</t>
  </si>
  <si>
    <t>Full Double Glazing</t>
  </si>
  <si>
    <t>Number of dwellings</t>
  </si>
  <si>
    <t>2006/07</t>
  </si>
  <si>
    <t>2007/08</t>
  </si>
  <si>
    <t>2008/09</t>
  </si>
  <si>
    <t>2009/10</t>
  </si>
  <si>
    <t>2013/14</t>
  </si>
  <si>
    <t>Insulation measures</t>
  </si>
  <si>
    <t>Units</t>
  </si>
  <si>
    <t>Waste emissions per capita</t>
  </si>
  <si>
    <t>LAC municipal waste arisings</t>
  </si>
  <si>
    <t>Tonnes</t>
  </si>
  <si>
    <t>LAC municipal waste sent for recycling (inc. composting)</t>
  </si>
  <si>
    <t>LAC municipal waste landfilled</t>
  </si>
  <si>
    <t>NI GHG emissions per capita</t>
  </si>
  <si>
    <t>£ million</t>
  </si>
  <si>
    <t>Pure dairy</t>
  </si>
  <si>
    <t>All steers</t>
  </si>
  <si>
    <t>All heifers</t>
  </si>
  <si>
    <t>Beef origin steers</t>
  </si>
  <si>
    <t>Beef origin heifers</t>
  </si>
  <si>
    <t>Heating measures</t>
  </si>
  <si>
    <t>Car</t>
  </si>
  <si>
    <t>1999-2001</t>
  </si>
  <si>
    <t>2000-2002</t>
  </si>
  <si>
    <t>2001-2003</t>
  </si>
  <si>
    <t>2002-2004</t>
  </si>
  <si>
    <t>2003-2005</t>
  </si>
  <si>
    <t>2004-2006</t>
  </si>
  <si>
    <t>2005-2007</t>
  </si>
  <si>
    <t>2006-2008</t>
  </si>
  <si>
    <t>2007-2009</t>
  </si>
  <si>
    <t>2008-2010</t>
  </si>
  <si>
    <t>2009-2011</t>
  </si>
  <si>
    <t>2010-2012</t>
  </si>
  <si>
    <t>2011-2013</t>
  </si>
  <si>
    <t>Motorcycle</t>
  </si>
  <si>
    <t>Undefined mode</t>
  </si>
  <si>
    <t>Other private</t>
  </si>
  <si>
    <t>All modes</t>
  </si>
  <si>
    <t>2012-2014</t>
  </si>
  <si>
    <t>Heating Type</t>
  </si>
  <si>
    <t>2014/15</t>
  </si>
  <si>
    <t>Number of participants</t>
  </si>
  <si>
    <t>Passenger kilometres (millions)</t>
  </si>
  <si>
    <t>Housing stock</t>
  </si>
  <si>
    <t>Residential emissions</t>
  </si>
  <si>
    <t>Emissions per household</t>
  </si>
  <si>
    <t>Energy efficiency measure</t>
  </si>
  <si>
    <t>Central heating gas</t>
  </si>
  <si>
    <t>Central heating oil</t>
  </si>
  <si>
    <t>Total non central heating</t>
  </si>
  <si>
    <t>Total central heating</t>
  </si>
  <si>
    <t>persons</t>
  </si>
  <si>
    <t>LAC municipal waste sent for energy recovery</t>
  </si>
  <si>
    <t>Public transport</t>
  </si>
  <si>
    <t>For example, if it is a result of more car journeys then this would mean higher greenhouse gas emissions, whereas cycling would result in lower emissions.</t>
  </si>
  <si>
    <t>Notes:</t>
  </si>
  <si>
    <t>Conifer</t>
  </si>
  <si>
    <t>Broadleaf</t>
  </si>
  <si>
    <t>Nitrogen input total</t>
  </si>
  <si>
    <t>Nitrogen output total</t>
  </si>
  <si>
    <t>Nitrogen balance</t>
  </si>
  <si>
    <t>Natural gas</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</si>
  <si>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</si>
  <si>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</si>
  <si>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</si>
  <si>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</si>
  <si>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</si>
  <si>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</si>
  <si>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</si>
  <si>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</si>
  <si>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</si>
  <si>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</si>
  <si>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</si>
  <si>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</si>
  <si>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</si>
  <si>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</si>
  <si>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</si>
  <si>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</si>
  <si>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</si>
  <si>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</si>
  <si>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</si>
  <si>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</si>
  <si>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</si>
  <si>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2002/03</t>
  </si>
  <si>
    <t>2003/04</t>
  </si>
  <si>
    <t>2004/05</t>
  </si>
  <si>
    <t>2005/06</t>
  </si>
  <si>
    <t>2001/02</t>
  </si>
  <si>
    <t>Electricity consumption</t>
  </si>
  <si>
    <t>Emissions intensity</t>
  </si>
  <si>
    <t>For example, burning less coal and more natural gas would help reduce emissions because natural gas results in lesser emissions than coal.</t>
  </si>
  <si>
    <t>Total grants processed</t>
  </si>
  <si>
    <t>Central heating solid fuel/electric/dual/other</t>
  </si>
  <si>
    <t>Road transportation emissions</t>
  </si>
  <si>
    <t>billion km</t>
  </si>
  <si>
    <t>Vehicle kilometres travelled</t>
  </si>
  <si>
    <t>Unit</t>
  </si>
  <si>
    <t>Emissions per VKT</t>
  </si>
  <si>
    <t>Transport mode</t>
  </si>
  <si>
    <t>Walking/cycling</t>
  </si>
  <si>
    <t>Private taxis</t>
  </si>
  <si>
    <t>Black taxis</t>
  </si>
  <si>
    <t>Car, motorcycle &amp; private taxis</t>
  </si>
  <si>
    <t>Passenger journeys (millions)</t>
  </si>
  <si>
    <t>Whether a decrease in passenger journeys by bus is good or bad for greenhouse gas emissions will depend on why the journeys have decreased.</t>
  </si>
  <si>
    <t>Waste management emissions</t>
  </si>
  <si>
    <t>Mid-year population estimate</t>
  </si>
  <si>
    <t>Ratio of GHG emissions to GVA</t>
  </si>
  <si>
    <t>Greenhouse gas emissions</t>
  </si>
  <si>
    <t>Dairy origin</t>
  </si>
  <si>
    <t>Gross value added</t>
  </si>
  <si>
    <t>2015/16</t>
  </si>
  <si>
    <t>2013-2015</t>
  </si>
  <si>
    <t>2016/17</t>
  </si>
  <si>
    <t>Emissions intensity of milk production</t>
  </si>
  <si>
    <t>2014-2016</t>
  </si>
  <si>
    <t>Figures for greenhouse gas emissions are updated annually due to ongoing improvements to data collection or estimation techniques.</t>
  </si>
  <si>
    <t>Reductions in emissions should be treated with caution due to the loss of participants because of mergers, site closures and the economic downturn.</t>
  </si>
  <si>
    <r>
      <t>ktCO</t>
    </r>
    <r>
      <rPr>
        <vertAlign val="subscript"/>
        <sz val="12"/>
        <rFont val="Calibri"/>
        <family val="2"/>
        <scheme val="minor"/>
      </rPr>
      <t>2</t>
    </r>
    <r>
      <rPr>
        <sz val="12"/>
        <rFont val="Calibri"/>
        <family val="2"/>
        <scheme val="minor"/>
      </rPr>
      <t>e</t>
    </r>
  </si>
  <si>
    <t>2015-2017</t>
  </si>
  <si>
    <t>2017/18</t>
  </si>
  <si>
    <t>Northern Ireland, 2004 to 2016</t>
  </si>
  <si>
    <t>Northern Ireland, 2001 to 2016</t>
  </si>
  <si>
    <r>
      <t>CO</t>
    </r>
    <r>
      <rPr>
        <vertAlign val="subscript"/>
        <sz val="12"/>
        <rFont val="Calibri"/>
        <family val="2"/>
        <scheme val="minor"/>
      </rPr>
      <t>2</t>
    </r>
    <r>
      <rPr>
        <sz val="12"/>
        <rFont val="Calibri"/>
        <family val="2"/>
        <scheme val="minor"/>
      </rPr>
      <t xml:space="preserve"> emissions from participants</t>
    </r>
  </si>
  <si>
    <t>Northern Ireland, 2009/10 to 2014/15</t>
  </si>
  <si>
    <t>2016-2018</t>
  </si>
  <si>
    <t>2018/19</t>
  </si>
  <si>
    <t>Mean Standard Assessment Procedure rating for dwelling stock</t>
  </si>
  <si>
    <t>Mean SAP rating</t>
  </si>
  <si>
    <t>0 - 100 g/km</t>
  </si>
  <si>
    <t>101 - 130 g/km</t>
  </si>
  <si>
    <t>131 - 170 g/km</t>
  </si>
  <si>
    <t>Over 170 g/km</t>
  </si>
  <si>
    <t>Not known</t>
  </si>
  <si>
    <t>2014</t>
  </si>
  <si>
    <t>2015</t>
  </si>
  <si>
    <t>2016</t>
  </si>
  <si>
    <t>GVA (Income Approach) at current basic prices.</t>
  </si>
  <si>
    <t>Households</t>
  </si>
  <si>
    <r>
      <t>kgCO</t>
    </r>
    <r>
      <rPr>
        <b/>
        <vertAlign val="subscript"/>
        <sz val="12"/>
        <rFont val="Calibri"/>
        <family val="2"/>
        <scheme val="minor"/>
      </rPr>
      <t>2</t>
    </r>
    <r>
      <rPr>
        <b/>
        <sz val="12"/>
        <rFont val="Calibri"/>
        <family val="2"/>
        <scheme val="minor"/>
      </rPr>
      <t>e per £</t>
    </r>
  </si>
  <si>
    <r>
      <t>tCO</t>
    </r>
    <r>
      <rPr>
        <b/>
        <vertAlign val="subscript"/>
        <sz val="12"/>
        <rFont val="Calibri"/>
        <family val="2"/>
        <scheme val="minor"/>
      </rPr>
      <t>2</t>
    </r>
    <r>
      <rPr>
        <b/>
        <sz val="12"/>
        <rFont val="Calibri"/>
        <family val="2"/>
        <scheme val="minor"/>
      </rPr>
      <t>e / person</t>
    </r>
  </si>
  <si>
    <r>
      <t>tCO</t>
    </r>
    <r>
      <rPr>
        <b/>
        <vertAlign val="subscript"/>
        <sz val="12"/>
        <rFont val="Calibri"/>
        <family val="2"/>
        <scheme val="minor"/>
      </rPr>
      <t>2</t>
    </r>
    <r>
      <rPr>
        <b/>
        <sz val="12"/>
        <rFont val="Calibri"/>
        <family val="2"/>
        <scheme val="minor"/>
      </rPr>
      <t>e</t>
    </r>
  </si>
  <si>
    <r>
      <t>gCO</t>
    </r>
    <r>
      <rPr>
        <b/>
        <vertAlign val="subscript"/>
        <sz val="12"/>
        <rFont val="Calibri"/>
        <family val="2"/>
        <scheme val="minor"/>
      </rPr>
      <t>2</t>
    </r>
    <r>
      <rPr>
        <b/>
        <sz val="12"/>
        <rFont val="Calibri"/>
        <family val="2"/>
        <scheme val="minor"/>
      </rPr>
      <t>e per VKT</t>
    </r>
  </si>
  <si>
    <r>
      <t>kgCO</t>
    </r>
    <r>
      <rPr>
        <b/>
        <vertAlign val="subscript"/>
        <sz val="12"/>
        <rFont val="Calibri"/>
        <family val="2"/>
        <scheme val="minor"/>
      </rPr>
      <t>2</t>
    </r>
    <r>
      <rPr>
        <b/>
        <sz val="12"/>
        <rFont val="Calibri"/>
        <family val="2"/>
        <scheme val="minor"/>
      </rPr>
      <t>e / person</t>
    </r>
  </si>
  <si>
    <t>Northern Ireland, 1997 to 2018, 3 year averages</t>
  </si>
  <si>
    <t>Average emissions</t>
  </si>
  <si>
    <t>(g/km)</t>
  </si>
  <si>
    <t>Whether an increase/decrease in gas use is good or bad with respect to greenhouse gas emissions will depend on the electricity source in the absence of the gas.</t>
  </si>
  <si>
    <t>Northern Ireland, 2010/11 to 2018/19</t>
  </si>
  <si>
    <t>Taken from the spreadsheet by filtering on those where 'Northern Ireland Environment Agency' is the Regulator.</t>
  </si>
  <si>
    <t>2019/20</t>
  </si>
  <si>
    <t xml:space="preserve">These figures were revised in October 2020 to maintain consistency with the figures published in the annual report. These may be revised as a result of internal review or audit. </t>
  </si>
  <si>
    <t>Regional Gross Value added (balanced) per head and income components, ONS</t>
  </si>
  <si>
    <t xml:space="preserve">Source: </t>
  </si>
  <si>
    <t xml:space="preserve">Notes: </t>
  </si>
  <si>
    <r>
      <t>Notes:</t>
    </r>
    <r>
      <rPr>
        <sz val="10"/>
        <color theme="1"/>
        <rFont val="Calibri"/>
        <family val="2"/>
        <scheme val="minor"/>
      </rPr>
      <t xml:space="preserve"> </t>
    </r>
  </si>
  <si>
    <t>Includes generation from both Major Power Producers (MPP) and other generators.</t>
  </si>
  <si>
    <t>BEIS Energy Trends Special Feature</t>
  </si>
  <si>
    <t>Housing stock figures include vacant properties.</t>
  </si>
  <si>
    <t>House Condition Survey</t>
  </si>
  <si>
    <t>2020/21</t>
  </si>
  <si>
    <t>2020/21 numbers likely to be affected by Covid-19, during lockdown the NIHE Grants Offices were only able to address emergency cases (those without heating).</t>
  </si>
  <si>
    <t>No further updates available, scheme closed in March 2019</t>
  </si>
  <si>
    <t>UK Environment Agency, Carbon reduction Commitment Annual report publication</t>
  </si>
  <si>
    <t>Due to changes to the Carbon Reduction Commitment energy efficiency scheme, it is not possible to directly compare 2010/11 - 2011/12 with 2012/13 - 2013/14 or 2014/15 - 2018/19.</t>
  </si>
  <si>
    <t xml:space="preserve">2017 Q2: Vehicle Excise Duty (VED) bands are changed for cars registered for the first time.  </t>
  </si>
  <si>
    <t>2018 Q3/Q4: Cars registered prior to September 2018 reported a NEDC figure; those between September 2018 and December 2018 reported either a NEDC or an e-NEDC figure.</t>
  </si>
  <si>
    <t>2019 Q1: Cars registered from January 2019 to March 2020 reported an e-NEDC figure.</t>
  </si>
  <si>
    <t>2020 Q2: Cars registered from April 2020 onwards reported a WLTP figure. Whilst the e-NEDC figure was designed to be broadly 'equivalent' with an NEDC figure, the new WLTP figure is typically about 20% higher for petrol and diesel cars.</t>
  </si>
  <si>
    <t>More information on VED is available at:</t>
  </si>
  <si>
    <t>More information on the NEDC and WLTP measurements is available at:</t>
  </si>
  <si>
    <t>Vehicle Excise Duty</t>
  </si>
  <si>
    <t>2017-2019</t>
  </si>
  <si>
    <t>CityBus became Metro with effect from 2005.</t>
  </si>
  <si>
    <t>Glider was introduced in September 2018</t>
  </si>
  <si>
    <t>There has been a discontinuity in this series due to a methodological change. Figures for 2013/14 and onwards cannot be compared with earlier years.</t>
  </si>
  <si>
    <t>No further updates available</t>
  </si>
  <si>
    <t>Northern Ireland LAC Municipal Waste Management Statistics</t>
  </si>
  <si>
    <t>vehicles</t>
  </si>
  <si>
    <t>(Thousands)</t>
  </si>
  <si>
    <t>NI Annual Housing Stock Statisitcs</t>
  </si>
  <si>
    <t>Contents</t>
  </si>
  <si>
    <t>Indicator</t>
  </si>
  <si>
    <t>Theme</t>
  </si>
  <si>
    <t>Indicator name</t>
  </si>
  <si>
    <t>Cross-cutting</t>
  </si>
  <si>
    <t xml:space="preserve">Greenhouse gas emissions per capita </t>
  </si>
  <si>
    <t>Power</t>
  </si>
  <si>
    <t>Electricity generation by fuel type</t>
  </si>
  <si>
    <t>Buildings</t>
  </si>
  <si>
    <t xml:space="preserve">Residential greenhouse gas emissions per household </t>
  </si>
  <si>
    <t>Grants processed for energy efficiency measures</t>
  </si>
  <si>
    <t>Primary energy source for heating of residential buildings</t>
  </si>
  <si>
    <t>Industry</t>
  </si>
  <si>
    <t>Number of participants in the Carbon Reduction Commitment Energy Efficiency Scheme</t>
  </si>
  <si>
    <t>Transport</t>
  </si>
  <si>
    <t xml:space="preserve">Road transport emissions per vehicle kilometre travelled </t>
  </si>
  <si>
    <t>Agriculture</t>
  </si>
  <si>
    <t>Soil nitrogen balance</t>
  </si>
  <si>
    <t>Average daily carcase gain of beef cattle</t>
  </si>
  <si>
    <t>Metabolic energy from grass silage</t>
  </si>
  <si>
    <t>Waste</t>
  </si>
  <si>
    <t xml:space="preserve">Greenhouse gas emissions from waste management per capita </t>
  </si>
  <si>
    <t>Intensity Indicators are highlighted in blue, and the relevant workbook tabs are also marked in blue.</t>
  </si>
  <si>
    <t>Housing stock with energy efficiency measures</t>
  </si>
  <si>
    <t>Average distance travelled per person per year by mode of transport</t>
  </si>
  <si>
    <r>
      <t>CO</t>
    </r>
    <r>
      <rPr>
        <u/>
        <vertAlign val="subscript"/>
        <sz val="12"/>
        <color theme="0"/>
        <rFont val="Calibri"/>
        <family val="2"/>
      </rPr>
      <t>2</t>
    </r>
    <r>
      <rPr>
        <u/>
        <sz val="12"/>
        <color theme="0"/>
        <rFont val="Calibri"/>
        <family val="2"/>
      </rPr>
      <t xml:space="preserve"> emissions of licensed cars</t>
    </r>
  </si>
  <si>
    <r>
      <t>CO</t>
    </r>
    <r>
      <rPr>
        <u/>
        <vertAlign val="subscript"/>
        <sz val="12"/>
        <rFont val="Calibri"/>
        <family val="2"/>
      </rPr>
      <t>2</t>
    </r>
    <r>
      <rPr>
        <u/>
        <sz val="12"/>
        <rFont val="Calibri"/>
        <family val="2"/>
      </rPr>
      <t xml:space="preserve"> emissions from participants in the Carbon Reduction Commitment Energy Efficiency Scheme</t>
    </r>
  </si>
  <si>
    <t>1998</t>
  </si>
  <si>
    <t>1999</t>
  </si>
  <si>
    <t>2000</t>
  </si>
  <si>
    <t>2001</t>
  </si>
  <si>
    <t>2002</t>
  </si>
  <si>
    <t>2003</t>
  </si>
  <si>
    <t>2004</t>
  </si>
  <si>
    <t>2005</t>
  </si>
  <si>
    <t>2006</t>
  </si>
  <si>
    <t>2007</t>
  </si>
  <si>
    <t>2008</t>
  </si>
  <si>
    <t>2009</t>
  </si>
  <si>
    <t>2010</t>
  </si>
  <si>
    <t>2011</t>
  </si>
  <si>
    <t>2012</t>
  </si>
  <si>
    <t>2013</t>
  </si>
  <si>
    <t>2017</t>
  </si>
  <si>
    <t>2018</t>
  </si>
  <si>
    <t>2019</t>
  </si>
  <si>
    <t>1990</t>
  </si>
  <si>
    <t>1991</t>
  </si>
  <si>
    <t>1992</t>
  </si>
  <si>
    <t>1993</t>
  </si>
  <si>
    <t>1994</t>
  </si>
  <si>
    <t>1995</t>
  </si>
  <si>
    <t>1996</t>
  </si>
  <si>
    <t>1997</t>
  </si>
  <si>
    <t>2020</t>
  </si>
  <si>
    <t>2021</t>
  </si>
  <si>
    <t>Blank row</t>
  </si>
  <si>
    <t>These data are supplied by Translink and should be viewed as management information rather than Official Statistics.</t>
  </si>
  <si>
    <t>Greenhouse Gas Emissions on NI Dairy Farms, Department of Agriculture, Environment and Rural Affairs</t>
  </si>
  <si>
    <t>g CO2e/kg ECM (excl. Sequestration)</t>
  </si>
  <si>
    <r>
      <t>gCO</t>
    </r>
    <r>
      <rPr>
        <b/>
        <vertAlign val="subscript"/>
        <sz val="12"/>
        <rFont val="Calibri"/>
        <family val="2"/>
        <scheme val="minor"/>
      </rPr>
      <t>2</t>
    </r>
    <r>
      <rPr>
        <b/>
        <sz val="12"/>
        <rFont val="Calibri"/>
        <family val="2"/>
        <scheme val="minor"/>
      </rPr>
      <t>e/kWh</t>
    </r>
  </si>
  <si>
    <t>Number of</t>
  </si>
  <si>
    <t>kg/ha</t>
  </si>
  <si>
    <t>kg/day</t>
  </si>
  <si>
    <t>MJ/kg dry matter</t>
  </si>
  <si>
    <t>Metabolic energy</t>
  </si>
  <si>
    <t xml:space="preserve">Ratio of greenhouse gas emissions to gross value added </t>
  </si>
  <si>
    <t>Area of new woodland planting</t>
  </si>
  <si>
    <t>Return to Contents Page</t>
  </si>
  <si>
    <t>Journeys per person by mode of transport</t>
  </si>
  <si>
    <t>Local authority collected municipal waste</t>
  </si>
  <si>
    <t xml:space="preserve">Department for Transport, Licensed Cars (VEH206) </t>
  </si>
  <si>
    <t>Northern Ireland, 2014 to 2021</t>
  </si>
  <si>
    <t>Numbers may not sum to 100 due to rounding.</t>
  </si>
  <si>
    <t>2021/22</t>
  </si>
  <si>
    <t>Travel Survey for Northern Ireland</t>
  </si>
  <si>
    <t>Vehicle Licensing Statisitcs: Notes and Definitions</t>
  </si>
  <si>
    <t>These changes, and the fact that 2020 was an exceptional year, mean that data is reported as a single year and not directly comparable to previous years.</t>
  </si>
  <si>
    <r>
      <t>Data are presented where over half of licensed cars have available CO</t>
    </r>
    <r>
      <rPr>
        <vertAlign val="subscript"/>
        <sz val="11"/>
        <color theme="1"/>
        <rFont val="Calibri"/>
        <family val="2"/>
        <scheme val="minor"/>
      </rPr>
      <t>2</t>
    </r>
    <r>
      <rPr>
        <sz val="11"/>
        <color theme="1"/>
        <rFont val="Calibri"/>
        <family val="2"/>
        <scheme val="minor"/>
      </rPr>
      <t xml:space="preserve"> emissions data.</t>
    </r>
  </si>
  <si>
    <t xml:space="preserve">Private sector planting, based on areas for which grants were paid during the year.  </t>
  </si>
  <si>
    <t>Strategic Planning &amp; Resources Branch, Department for Communities</t>
  </si>
  <si>
    <t>Insulation measures includes loft, cavity wall and solid wall insulation.</t>
  </si>
  <si>
    <t>Due to minor updates to the Dairy Greenhouse Gas calculator used to calculate figures for this indicator, caution should be applied when making comparisons between 2020 and the previous five years - see user guidance document for further details.</t>
  </si>
  <si>
    <t>Table 1.1: Ratio of greenhouse gas emissions to gross value added (GVA)</t>
  </si>
  <si>
    <t>This worksheet contains one table.</t>
  </si>
  <si>
    <t>Table 1.2: Greenhouse gas emissions per capita</t>
  </si>
  <si>
    <t>Table 2.2: Electricity generated by fuel type</t>
  </si>
  <si>
    <t>Table 3.1: Residential greenhouse gas emissions per household</t>
  </si>
  <si>
    <t>This worksheet contains one table</t>
  </si>
  <si>
    <t>Table 3.2: Housing stock with energy efficiency measures (%)</t>
  </si>
  <si>
    <t>This worsheet contains one table</t>
  </si>
  <si>
    <t>Table 3.3: Mean Standard Assessment Procedure rating for dwelling stock</t>
  </si>
  <si>
    <t>Tables 3.4: Grants processed for energy efficiency measures</t>
  </si>
  <si>
    <t>Table 3.4.1: Warm Homes Scheme grants processed</t>
  </si>
  <si>
    <t>Table 3.4.2: Affordable Warmth Scheme grants processed</t>
  </si>
  <si>
    <t>This worksheet contains two tables presented below each other with one blank row between tables.</t>
  </si>
  <si>
    <t>Table 4.1: Number of participants in Carbon Reduction Commitment Energy Efficiency Scheme</t>
  </si>
  <si>
    <t>Table 5.2: Road transport emissions per vehicle kilometre travelled (VKT)</t>
  </si>
  <si>
    <t>Table 5.3: Average distance travelled per person per year by mode of transport (miles)</t>
  </si>
  <si>
    <t>Table 5.4: Journeys per person by mode of transport (%)</t>
  </si>
  <si>
    <t>Table 6.1: Emissions intensity of milk production</t>
  </si>
  <si>
    <t>Table 6.2: Area of new woodland planting (hectares)</t>
  </si>
  <si>
    <t>Table 6.3: Soil nitrogen balance with livestock feeds at 17% protein level</t>
  </si>
  <si>
    <t>Tables 6.4: Average daily carcase gain of beef cattle</t>
  </si>
  <si>
    <t>Table 6.4.1: Average daily carcase gain of steers slaughtered</t>
  </si>
  <si>
    <t>Table 6.4.2: Average daily carcase gain of heifers slaughtered</t>
  </si>
  <si>
    <t>Table 6.5: Metabolic energy from grass silage</t>
  </si>
  <si>
    <t>Table 7.1: Greenhouse gas emissions from waste management per capita</t>
  </si>
  <si>
    <t>Table 7.2: Local authority collected (LAC) municipal waste</t>
  </si>
  <si>
    <t>logically linked to emissions and/or emissions intensity levels.</t>
  </si>
  <si>
    <t>Department of Agriculture, Environment and Rural Affairs Northern Ireland</t>
  </si>
  <si>
    <t>There are blank cells for the year 2014/15 because the Affordable Warmth Scheme started in September 2014, however the numbers between then and March 2015 are too small to report.</t>
  </si>
  <si>
    <t>The Warm Homes Scheme ended on 31 March 2015 and has been replaced by the Affordable Warmth Scheme. The heating options for these schemes are quite different, so they cannot be directly compared.</t>
  </si>
  <si>
    <t>[b] Break in series due to various factors. As a result, figures in each period are not directly comparable with other periods.</t>
  </si>
  <si>
    <t>Shorthand is used in this table [b] = break in time series</t>
  </si>
  <si>
    <t>Shorthand is used in this table [x] = data not available or insufficient number of cases in the sample.</t>
  </si>
  <si>
    <t>[x]</t>
  </si>
  <si>
    <t>2020 
[note 1]</t>
  </si>
  <si>
    <t xml:space="preserve">[note 1] There were a number of significant changes to the survey methodology in 2020 due to the COVID-19 pandemic.  </t>
  </si>
  <si>
    <t>Indicator variable</t>
  </si>
  <si>
    <t>Grant Type</t>
  </si>
  <si>
    <t>Emission ranges</t>
  </si>
  <si>
    <t>Indicator varibale</t>
  </si>
  <si>
    <t>Vehicle numbers</t>
  </si>
  <si>
    <t>2014 
Q3</t>
  </si>
  <si>
    <t>2014 
Q4</t>
  </si>
  <si>
    <t>2015 
Q1</t>
  </si>
  <si>
    <t>2015 
Q2</t>
  </si>
  <si>
    <t xml:space="preserve">Figures include all models identified as being battery electric, plug-in hybrid electric, or range-extended electric.  </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</si>
  <si>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</si>
  <si>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</si>
  <si>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</si>
  <si>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</si>
  <si>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</si>
  <si>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</si>
  <si>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</si>
  <si>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</si>
  <si>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</si>
  <si>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</si>
  <si>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</si>
  <si>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</si>
  <si>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</si>
  <si>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</si>
  <si>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</si>
  <si>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</si>
  <si>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</si>
  <si>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</si>
  <si>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</si>
  <si>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</si>
  <si>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</si>
  <si>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</si>
  <si>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</si>
  <si>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</si>
  <si>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</si>
  <si>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</si>
  <si>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Woodland Type</t>
  </si>
  <si>
    <t>Steer Type</t>
  </si>
  <si>
    <t>Heifer Type</t>
  </si>
  <si>
    <r>
      <t xml:space="preserve">The remaining indicators are </t>
    </r>
    <r>
      <rPr>
        <b/>
        <sz val="12"/>
        <rFont val="Calibri"/>
        <family val="2"/>
        <scheme val="minor"/>
      </rPr>
      <t>proxy indicators</t>
    </r>
    <r>
      <rPr>
        <sz val="12"/>
        <rFont val="Calibri"/>
        <family val="2"/>
        <scheme val="minor"/>
      </rPr>
      <t>, which whilst not intensity indicators as such, are</t>
    </r>
  </si>
  <si>
    <t>This worksheet contains one table.  There is a blank row between each indicator theme.</t>
  </si>
  <si>
    <t xml:space="preserve">Contact details </t>
  </si>
  <si>
    <t>Publication date</t>
  </si>
  <si>
    <t>More Climate Change Statisitics</t>
  </si>
  <si>
    <t>Other Climate Change Statistics are available on the DAERA website.</t>
  </si>
  <si>
    <t xml:space="preserve">General notes for tables are provided directly below the tables.  Some cells in the tables refer to notes which are applicable to a specific year and are referred to in the notes below the tables; such note markers are presented in square brackets, for example: [note 1].
</t>
  </si>
  <si>
    <t>Notes</t>
  </si>
  <si>
    <t xml:space="preserve">Northern Ireland Road Safety Strategy to 2020 Annual Statistical Report 2022; Table 5 </t>
  </si>
  <si>
    <t>Travel Survey for Northern Ireland headline report 2021</t>
  </si>
  <si>
    <t xml:space="preserve">[note 1] There were a number of significant changes to the survey methodology from 2020 due to the COVID-19 pandemic.  </t>
  </si>
  <si>
    <t>These changes mean that data for 2020 and 2021 are reported as single years and not directly comparable to previous years, however, the results of 2020 and 2021 can be compared with each other</t>
  </si>
  <si>
    <t>2021
[note 1]</t>
  </si>
  <si>
    <t>Northern Ireland, 1999-2001 to 2017-2019, 2020, 2021</t>
  </si>
  <si>
    <t>2022/23</t>
  </si>
  <si>
    <t>During 2020/21 and 2021/22 there were movement restricitions / guidance around working from home in place due to COVID-19</t>
  </si>
  <si>
    <t>Source: 2022/23 data Statutory Accounts and management information from Translink</t>
  </si>
  <si>
    <t>Department for Transport, Vehicle Licensing Statistics, Table VEH0142</t>
  </si>
  <si>
    <t>Figures have been revised from previous years publication as table source discontinued (VEH0131).  VEH0131 considered an undercount as it only included low emission plug-ins.</t>
  </si>
  <si>
    <t>2022 
Q1</t>
  </si>
  <si>
    <t>2022
Q2</t>
  </si>
  <si>
    <t>2022
Q3</t>
  </si>
  <si>
    <t>2022
Q4</t>
  </si>
  <si>
    <t>2023
Q1</t>
  </si>
  <si>
    <t>Number of plug-in cars and light goods vehicles vans licensed in Northern Ireland</t>
  </si>
  <si>
    <t>Table 5.7: Number of plug-in cars and light goods vehicles licensed in Northern Ireland</t>
  </si>
  <si>
    <t>2022</t>
  </si>
  <si>
    <r>
      <t>Table 5.1.2: Licensed cars by CO</t>
    </r>
    <r>
      <rPr>
        <b/>
        <vertAlign val="subscript"/>
        <sz val="12"/>
        <rFont val="Calibri"/>
        <family val="2"/>
        <scheme val="minor"/>
      </rPr>
      <t>2</t>
    </r>
    <r>
      <rPr>
        <b/>
        <sz val="12"/>
        <rFont val="Calibri"/>
        <family val="2"/>
        <scheme val="minor"/>
      </rPr>
      <t xml:space="preserve"> emissions [b]</t>
    </r>
  </si>
  <si>
    <t xml:space="preserve">Table 5.5: Number of bus passenger journeys and distance operated (Ulsterbus/Citybus/Metro/Glider) </t>
  </si>
  <si>
    <t>Operating kilometres (millions)</t>
  </si>
  <si>
    <t>Operating kilometres are the number of kilometres operated by buses on public transport services</t>
  </si>
  <si>
    <t>Passenger kilometres are calculated by multiplying the number of passenger journeys on a particular flow by the number of corresponding track miles between stations.</t>
  </si>
  <si>
    <t xml:space="preserve">Number of bus passenger journeys and distance operated (Ulsterbus/Citybus/Metro/Glider) </t>
  </si>
  <si>
    <t>Table 5.6: Number of NI Rail service passenger journeys and distance travelled/operated</t>
  </si>
  <si>
    <t>Number of NI Rail service passenger journeys and distance travelled/operated</t>
  </si>
  <si>
    <t>Northern Ireland, 2005 to 2022</t>
  </si>
  <si>
    <t>Northern Ireland, 1980/81 to 2022/23</t>
  </si>
  <si>
    <t>Table 2.1: Greenhouse gas emissions per unit of electricity consumed/generated</t>
  </si>
  <si>
    <t xml:space="preserve">Greenhouse gas emissions per unit of electricity consumed/generated </t>
  </si>
  <si>
    <t>Table 2.1.1: Greenhouse gas emissions per unit of electricity consumed</t>
  </si>
  <si>
    <t>Table 2.1.2: Greenhouse gas emissions per unit of electricity generated</t>
  </si>
  <si>
    <t>Electricity generation</t>
  </si>
  <si>
    <t xml:space="preserve">This spreadsheet contains data tables related to carbon intensity.  Rather than measuring absolute emissions levels, emissions intensity is concerned with capturing the amount of CO2 equivalent generated per unit of output or per capita, e.g., power sector emissions per unit of electricity generated or total NI emissions per head of population.  
The value of taking such an approach is that, whilst overall emissions might be seen to be increasing for a particular sector in line with an expanding economy, the carbon intensity might be decreasing which could still be viewed as a positive outcome. The CI indicators are therefore another way of measuring progress made in NI towards reducing GHG emissions in terms of intensity as opposed to absolute emissions. 
</t>
  </si>
  <si>
    <r>
      <t>Tables 5.1 CO</t>
    </r>
    <r>
      <rPr>
        <b/>
        <vertAlign val="subscript"/>
        <sz val="13"/>
        <rFont val="Calibri"/>
        <family val="2"/>
        <scheme val="minor"/>
      </rPr>
      <t>2</t>
    </r>
    <r>
      <rPr>
        <b/>
        <sz val="13"/>
        <rFont val="Calibri"/>
        <family val="2"/>
        <scheme val="minor"/>
      </rPr>
      <t xml:space="preserve"> emissions of licensed cars</t>
    </r>
  </si>
  <si>
    <r>
      <t>Table 5.1.1: Average CO</t>
    </r>
    <r>
      <rPr>
        <b/>
        <vertAlign val="subscript"/>
        <sz val="12"/>
        <rFont val="Calibri"/>
        <family val="2"/>
        <scheme val="minor"/>
      </rPr>
      <t>2</t>
    </r>
    <r>
      <rPr>
        <b/>
        <sz val="12"/>
        <rFont val="Calibri"/>
        <family val="2"/>
        <scheme val="minor"/>
      </rPr>
      <t xml:space="preserve"> emissions from licensed cars [b]</t>
    </r>
  </si>
  <si>
    <t>Northern Ireland, 1999 - 2001 to 2017 - 2019, 2020, 2021</t>
  </si>
  <si>
    <t xml:space="preserve">The VKT is calculated using data from the Travel Survey for Northern Ireland (Department for Infrastructure).  </t>
  </si>
  <si>
    <t xml:space="preserve">Normally 3 years of data are combined as sample size is relatively small, however, the 2020 and 2021 data are reported as single years in the Travel Survey.  </t>
  </si>
  <si>
    <t xml:space="preserve">This is due to significant changes to the survey methodology from 2020 due to the COVID-19 pandemic and because 2020 was an exceptional year with travel restrictions in place in response to the pandemic.  </t>
  </si>
  <si>
    <t xml:space="preserve">Indicator </t>
  </si>
  <si>
    <t>Long term trend</t>
  </si>
  <si>
    <t>Recent trend</t>
  </si>
  <si>
    <t>CROSS-CUTTING INDICATORS</t>
  </si>
  <si>
    <t xml:space="preserve">1.1 Ratio of greenhouse gas emissions to gross value added </t>
  </si>
  <si>
    <t>Positive</t>
  </si>
  <si>
    <t>1.2 Greenhouse gas emissions per capita</t>
  </si>
  <si>
    <t>POWER SECTOR INDICATORS</t>
  </si>
  <si>
    <t>2.1 Emissions per unit of electricity generated</t>
  </si>
  <si>
    <t>Negative</t>
  </si>
  <si>
    <t>2.2 Electricity generation by fuel type - Coal</t>
  </si>
  <si>
    <t>2.2 Electricity generation by fuel type - Oil</t>
  </si>
  <si>
    <t>2.2 Electricity generation by fuel type - Gas</t>
  </si>
  <si>
    <t>No Change</t>
  </si>
  <si>
    <t>2.2 Electricity generation by fuel type - Renewables</t>
  </si>
  <si>
    <t>BUILDING SECTOR INDICATORS</t>
  </si>
  <si>
    <t>3.1 Residential greenhouse gas emissions per household</t>
  </si>
  <si>
    <t>3.2 Housing stock with energy efficiency measure - Full Cavity wall</t>
  </si>
  <si>
    <t>3.2 Housing stock with energy efficiency measure -Loft insulation</t>
  </si>
  <si>
    <t>3.2 Housing stock with energy efficiency measure -Full double-glazing</t>
  </si>
  <si>
    <t>3.3 Standard Assessment Procedure ratings for residential buildings</t>
  </si>
  <si>
    <t>3.5 Primary energy source for heating of residential buildings  - Oil</t>
  </si>
  <si>
    <t>3.5 Primary energy source for heating of residential buildings  - Gas</t>
  </si>
  <si>
    <t>3.5 Primary energy source for heating of residential buildings  - Solid fuel</t>
  </si>
  <si>
    <t>INDUSTRY SECTOR INDICATORS</t>
  </si>
  <si>
    <t xml:space="preserve">4.1 Number of participants in the Carbon Reduction Commitment Energy Efficiency Scheme </t>
  </si>
  <si>
    <t>TRANSPORT SECTOR INDICATORS</t>
  </si>
  <si>
    <t>5.2 Road transport emissions per vehicle kilometre travelled</t>
  </si>
  <si>
    <t>5.3 Average distance travelled per person per year by mode of transport - All modes of transport</t>
  </si>
  <si>
    <t>5.3 Average distance travelled per person per year by mode of transport - Walking/cycling</t>
  </si>
  <si>
    <t>5.4 Mode of transport - Car, motorcycle, private taxis</t>
  </si>
  <si>
    <t>5.4 Mode of transport - Walking/cycling</t>
  </si>
  <si>
    <t>5.4 Mode of transport - Public transport</t>
  </si>
  <si>
    <t>AGRICULTURE SECTOR INDICATORS</t>
  </si>
  <si>
    <t>6.1 Emissions intensity of milk production</t>
  </si>
  <si>
    <t>6.2 Area of new forest and woodland plantings</t>
  </si>
  <si>
    <t>6.3 Soil nitrogen balance</t>
  </si>
  <si>
    <t>6.4 Average daily carcase gain of steers</t>
  </si>
  <si>
    <t>6.4 Average daily carcase gain of heifers</t>
  </si>
  <si>
    <t>6.5 Metabolic energy from grass silage</t>
  </si>
  <si>
    <t>WASTE SECTOR INDICATORS</t>
  </si>
  <si>
    <t>7.1 Greenhouse gas emissions from waste management per capita</t>
  </si>
  <si>
    <t>7.2 Local authority collected municipal waste - Arisings</t>
  </si>
  <si>
    <t>7.2 Local authority collected municipal waste - Energy Recovery</t>
  </si>
  <si>
    <t>7.2 Local authority collected municipal waste - Landfill</t>
  </si>
  <si>
    <t>For example, burning less coal and more natural gas would help reduce emissions because natural gas results in lesser emissions than coal</t>
  </si>
  <si>
    <t xml:space="preserve">Indicator 2.2:  Whether an increase/decrease in gas/oil use is good or bad with respect to greenhouse gas emissions will depend on the electricity source in the absence of the gas/oil. </t>
  </si>
  <si>
    <t>5.5 Bus operating kilometres</t>
  </si>
  <si>
    <t>5.6 NI Rail operating kilometres</t>
  </si>
  <si>
    <t>No further update, due to Covid-19 the NI House Condition Survey was postponed.  The fieldwork for the next survey took place during spring/summer 2023.</t>
  </si>
  <si>
    <t>2023
Q2</t>
  </si>
  <si>
    <t>Figures for greenhouse gas emissions are revised annually due to ongoing improvements to data collection or estimation techniques.</t>
  </si>
  <si>
    <t>5.7 Plug-in cars, vans and quadricycles licensed</t>
  </si>
  <si>
    <t>Northern Ireland, 2004 to 2022</t>
  </si>
  <si>
    <t>2023/24</t>
  </si>
  <si>
    <t>2023
Q3</t>
  </si>
  <si>
    <t>2023
Q4</t>
  </si>
  <si>
    <t>2024
Q1</t>
  </si>
  <si>
    <t>2024
Q2</t>
  </si>
  <si>
    <t>Northern Ireland, 1998 to 2022</t>
  </si>
  <si>
    <t>Northern Ireland, 1990 to 2022</t>
  </si>
  <si>
    <t>Northern Ireland, 2004 - 2022</t>
  </si>
  <si>
    <t>Northern Ireland, 2008 - 2022</t>
  </si>
  <si>
    <t>Northern Ireland, 2014 to 2022</t>
  </si>
  <si>
    <t>Northern Ireland, 1999/00 to 2023/24</t>
  </si>
  <si>
    <t>Northern Ireland, Q3 2014 to Q2 2024</t>
  </si>
  <si>
    <t>NISRA, 2023 mid-year population estimates</t>
  </si>
  <si>
    <t>Previously, Northern Ireland Transport Statistics</t>
  </si>
  <si>
    <t>Estimated absolute emissions for NI are available in the Northern Ireland Greenhouse Gas Emissions 2022</t>
  </si>
  <si>
    <t>Carbon Intensity Indicators tables, Northern Ireland, 2024</t>
  </si>
  <si>
    <t>NI Carbon Intensity Indicators 2024</t>
  </si>
  <si>
    <r>
      <t>4.2 CO</t>
    </r>
    <r>
      <rPr>
        <vertAlign val="subscript"/>
        <sz val="11"/>
        <color rgb="FF000000"/>
        <rFont val="Calibri"/>
        <family val="2"/>
        <scheme val="minor"/>
      </rPr>
      <t>2</t>
    </r>
    <r>
      <rPr>
        <sz val="11"/>
        <color rgb="FF000000"/>
        <rFont val="Calibri"/>
        <family val="2"/>
        <scheme val="minor"/>
      </rPr>
      <t xml:space="preserve"> emissions from participants in the Carbon Reduction Commitment Energy Efficiency Scheme </t>
    </r>
  </si>
  <si>
    <r>
      <t>5.1 Average CO</t>
    </r>
    <r>
      <rPr>
        <vertAlign val="subscript"/>
        <sz val="11"/>
        <color rgb="FF000000"/>
        <rFont val="Calibri"/>
        <family val="2"/>
        <scheme val="minor"/>
      </rPr>
      <t xml:space="preserve">2 </t>
    </r>
    <r>
      <rPr>
        <sz val="11"/>
        <color rgb="FF000000"/>
        <rFont val="Calibri"/>
        <family val="2"/>
        <scheme val="minor"/>
      </rPr>
      <t>of Licensed cars</t>
    </r>
  </si>
  <si>
    <r>
      <t>5.1 Licensed cars by C0</t>
    </r>
    <r>
      <rPr>
        <vertAlign val="subscript"/>
        <sz val="11"/>
        <color rgb="FF000000"/>
        <rFont val="Calibri"/>
        <family val="2"/>
        <scheme val="minor"/>
      </rPr>
      <t>2</t>
    </r>
    <r>
      <rPr>
        <sz val="11"/>
        <color rgb="FF000000"/>
        <rFont val="Calibri"/>
        <family val="2"/>
        <scheme val="minor"/>
      </rPr>
      <t xml:space="preserve"> emissions 0-100 g/kg</t>
    </r>
  </si>
  <si>
    <r>
      <t>5.1 Licensed cars by C0</t>
    </r>
    <r>
      <rPr>
        <vertAlign val="subscript"/>
        <sz val="11"/>
        <color rgb="FF000000"/>
        <rFont val="Calibri"/>
        <family val="2"/>
        <scheme val="minor"/>
      </rPr>
      <t>2</t>
    </r>
    <r>
      <rPr>
        <sz val="11"/>
        <color rgb="FF000000"/>
        <rFont val="Calibri"/>
        <family val="2"/>
        <scheme val="minor"/>
      </rPr>
      <t xml:space="preserve"> emissions Over 170g/kg</t>
    </r>
  </si>
  <si>
    <t>Greenhouse Gas Inventories for England, Scotland, Wales &amp; Northern Ireland: 1990-2022</t>
  </si>
  <si>
    <t>Northern Ireland, 2006/07 to 2022/23</t>
  </si>
  <si>
    <t>Northern Ireland Forest Service</t>
  </si>
  <si>
    <t>2023/2024</t>
  </si>
  <si>
    <t>The data tables in this spreadsheet were published on 05 December 2024</t>
  </si>
  <si>
    <t>Household has no central heating</t>
  </si>
  <si>
    <t>branch.stats@daera-ni.gov.uk</t>
  </si>
  <si>
    <t>Northern Ireland, 2014/15 to 2023/24</t>
  </si>
  <si>
    <t>Electricity supply emissions</t>
  </si>
  <si>
    <t>Northern Ireland, 2008 to 2021</t>
  </si>
  <si>
    <t>Table 3.5.1: Primary energy source for heating of residential buildings</t>
  </si>
  <si>
    <t>This worksheet contains two tables.</t>
  </si>
  <si>
    <t>Northern Ireland, 2011 and 2021</t>
  </si>
  <si>
    <t>Table 3.5.2: Central heating type</t>
  </si>
  <si>
    <t>NISRA Census, 2011 and 2021</t>
  </si>
  <si>
    <t>Central heating type</t>
  </si>
  <si>
    <t>Central heating: Oil</t>
  </si>
  <si>
    <t>Central heating: Gas</t>
  </si>
  <si>
    <t>Central heating: Other</t>
  </si>
  <si>
    <t>The Census 2011 question on central heating had a single response option for gas. The Census 2021 questionnaire contained two response options for gas: Mains gas; and Tank or bottled gas. Therefore, the Census 2021 data reported here for 'Gas only' includes, 'Mains gas only', 'Tank or bottled gas only', and 'Mains gas and tank or bottled gas only'.</t>
  </si>
  <si>
    <r>
      <t>Table 4.2: CO</t>
    </r>
    <r>
      <rPr>
        <b/>
        <vertAlign val="subscript"/>
        <sz val="13"/>
        <rFont val="Calibri"/>
        <family val="2"/>
        <scheme val="minor"/>
      </rPr>
      <t>2</t>
    </r>
    <r>
      <rPr>
        <b/>
        <sz val="13"/>
        <rFont val="Calibri"/>
        <family val="2"/>
        <scheme val="minor"/>
      </rPr>
      <t xml:space="preserve"> emissions from participants in the Carbon Reduction Commitment Energy Efficiency Scheme</t>
    </r>
  </si>
  <si>
    <t>Table 3.5.2 has been included in this publication to supplement Table 3.5.1, until further House Condition Survey data are published.</t>
  </si>
  <si>
    <t>Northern Ireland, 1991 - 2022,  3 year averages</t>
  </si>
  <si>
    <t>3.4 Affordable Warmth Scheme grants processed - Insulation</t>
  </si>
  <si>
    <t>3.4 Affordable Warmth Scheme grants processed - Heating</t>
  </si>
  <si>
    <t>7.2 Local authority collected municipal waste - Recycling</t>
  </si>
  <si>
    <r>
      <t>Indicator 5.1 C</t>
    </r>
    <r>
      <rPr>
        <sz val="11"/>
        <color theme="1"/>
        <rFont val="Calibri"/>
        <family val="2"/>
        <scheme val="minor"/>
      </rPr>
      <t xml:space="preserve">aution should be applied when making comparisons because of breaks in time series.  </t>
    </r>
  </si>
  <si>
    <t>Northern Ireland, 1990 - 2021</t>
  </si>
  <si>
    <t>TBC</t>
  </si>
  <si>
    <t>Due to resource constraints, it was not possible to update this indicator at the time of publishing.  It is expected that the update will be available by mid-December 2024 and this table will be updated accordingly.</t>
  </si>
  <si>
    <t>NI Housing Executive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</si>
</sst>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64" formatCode="_(* #,##0.00_);_(* \(#,##0.00\);_(* &quot;-&quot;??_);_(@_)"/>
    <numFmt numFmtId="165" formatCode="0.0"/>
    <numFmt numFmtId="166" formatCode="0_)"/>
    <numFmt numFmtId="167" formatCode="0.0%"/>
    <numFmt numFmtId="168" formatCode="#,##0.0"/>
    <numFmt numFmtId="169" formatCode="_-* #,##0_-;\-* #,##0_-;_-* &quot;-&quot;??_-;_-@_-"/>
    <numFmt numFmtId="170" formatCode="#,##0_ ;\-#,##0\ "/>
    <numFmt numFmtId="171" formatCode="&quot; &quot;General"/>
    <numFmt numFmtId="172" formatCode="[&gt;=0.05]#,##0.0;[=0]0.0,;&quot;-&quot;"/>
    <numFmt numFmtId="173" formatCode="[&gt;=0.5]#,##0.0;[=0]0.0,;&quot;-&quot;"/>
    <numFmt numFmtId="174" formatCode="0.0000%"/>
    <numFmt numFmtId="175" formatCode="0.0000000"/>
    <numFmt numFmtId="176" formatCode="0.00000000"/>
    <numFmt numFmtId="177" formatCode="[&gt;=0.05]#,##0.0;[=0]0.0,;&quot;[low]&quot;"/>
    <numFmt numFmtId="178" formatCode="_(* #,##0_);_(* \(#,##0\);_(* &quot;-&quot;??_);_(@_)"/>
    <numFmt numFmtId="179" formatCode="[$-F800]dddd\,\ mmmm\ dd\,\ yyyy"/>
    <numFmt numFmtId="180" formatCode="#,##0.00_ ;\-#,##0.00\ "/>
  </numFmts>
  <fonts count="78" x14ac:knownFonts="1">
    <font>
      <sz val="11"/>
      <color theme="1"/>
      <name val="Calibri"/>
      <family val="2"/>
      <scheme val="minor"/>
    </font>
    <font>
      <u/>
      <sz val="11"/>
      <color theme="10"/>
      <name val="Calibri"/>
      <family val="2"/>
    </font>
    <font>
      <sz val="10"/>
      <name val="Arial"/>
      <family val="2"/>
    </font>
    <font>
      <sz val="11"/>
      <color theme="1"/>
      <name val="Calibri"/>
      <family val="2"/>
      <scheme val="minor"/>
    </font>
    <font>
      <sz val="10"/>
      <color theme="1"/>
      <name val="Calibri"/>
      <family val="2"/>
      <scheme val="minor"/>
    </font>
    <font>
      <sz val="11"/>
      <name val="Calibri"/>
      <family val="2"/>
      <scheme val="minor"/>
    </font>
    <font>
      <b/>
      <sz val="11"/>
      <name val="Calibri"/>
      <family val="2"/>
      <scheme val="minor"/>
    </font>
    <font>
      <sz val="10"/>
      <name val="MS Sans Serif"/>
      <family val="2"/>
    </font>
    <font>
      <sz val="10"/>
      <name val="Courier"/>
      <family val="3"/>
    </font>
    <font>
      <sz val="12"/>
      <color theme="1"/>
      <name val="Arial"/>
      <family val="2"/>
    </font>
    <font>
      <i/>
      <sz val="10"/>
      <name val="Arial"/>
      <family val="2"/>
    </font>
    <font>
      <i/>
      <sz val="10"/>
      <color theme="4"/>
      <name val="Arial"/>
      <family val="2"/>
    </font>
    <font>
      <b/>
      <sz val="10"/>
      <name val="Calibri"/>
      <family val="2"/>
      <scheme val="minor"/>
    </font>
    <font>
      <sz val="12"/>
      <color theme="1"/>
      <name val="Calibri"/>
      <family val="2"/>
      <scheme val="minor"/>
    </font>
    <font>
      <sz val="12"/>
      <name val="Calibri"/>
      <family val="2"/>
      <scheme val="minor"/>
    </font>
    <font>
      <sz val="11"/>
      <name val="Calibri"/>
      <family val="2"/>
    </font>
    <font>
      <sz val="10"/>
      <name val="Times New Roman"/>
      <family val="1"/>
    </font>
    <font>
      <sz val="12"/>
      <color rgb="FF000000"/>
      <name val="Arial"/>
      <family val="2"/>
    </font>
    <font>
      <sz val="10"/>
      <name val="Arial"/>
      <family val="2"/>
    </font>
    <font>
      <u/>
      <sz val="10"/>
      <color indexed="12"/>
      <name val="Arial"/>
      <family val="2"/>
    </font>
    <font>
      <vertAlign val="subscript"/>
      <sz val="12"/>
      <name val="Calibri"/>
      <family val="2"/>
      <scheme val="minor"/>
    </font>
    <font>
      <b/>
      <sz val="10"/>
      <name val="Arial"/>
      <family val="2"/>
    </font>
    <font>
      <b/>
      <sz val="11"/>
      <color rgb="FF000000"/>
      <name val="Arial"/>
      <family val="2"/>
    </font>
    <font>
      <sz val="11"/>
      <color rgb="FF000000"/>
      <name val="Arial"/>
      <family val="2"/>
    </font>
    <font>
      <sz val="12"/>
      <color rgb="FF000000"/>
      <name val="Helv"/>
    </font>
    <font>
      <b/>
      <sz val="12"/>
      <name val="Calibri"/>
      <family val="2"/>
      <scheme val="minor"/>
    </font>
    <font>
      <b/>
      <vertAlign val="subscript"/>
      <sz val="12"/>
      <name val="Calibri"/>
      <family val="2"/>
      <scheme val="minor"/>
    </font>
    <font>
      <u/>
      <sz val="11"/>
      <name val="Calibri"/>
      <family val="2"/>
    </font>
    <font>
      <b/>
      <i/>
      <sz val="11"/>
      <name val="Calibri"/>
      <family val="2"/>
      <scheme val="minor"/>
    </font>
    <font>
      <sz val="12"/>
      <name val="Calibri"/>
      <family val="2"/>
    </font>
    <font>
      <sz val="12"/>
      <color rgb="FF000000"/>
      <name val="Calibri"/>
      <family val="2"/>
    </font>
    <font>
      <sz val="11"/>
      <color rgb="FFFF0000"/>
      <name val="Calibri"/>
      <family val="2"/>
      <scheme val="minor"/>
    </font>
    <font>
      <sz val="10"/>
      <color rgb="FFFF0000"/>
      <name val="Arial"/>
      <family val="2"/>
    </font>
    <font>
      <sz val="11"/>
      <color theme="1"/>
      <name val="Arial"/>
      <family val="2"/>
    </font>
    <font>
      <u/>
      <sz val="11"/>
      <color rgb="FF0563C1"/>
      <name val="Calibri"/>
      <family val="2"/>
    </font>
    <font>
      <b/>
      <sz val="22"/>
      <name val="Calibri"/>
      <family val="2"/>
      <scheme val="minor"/>
    </font>
    <font>
      <b/>
      <u/>
      <sz val="16"/>
      <color theme="3"/>
      <name val="Calibri"/>
      <family val="2"/>
    </font>
    <font>
      <b/>
      <sz val="12"/>
      <color theme="1"/>
      <name val="Calibri"/>
      <family val="2"/>
      <scheme val="minor"/>
    </font>
    <font>
      <sz val="12"/>
      <color theme="0"/>
      <name val="Calibri"/>
      <family val="2"/>
      <scheme val="minor"/>
    </font>
    <font>
      <sz val="12"/>
      <color theme="0"/>
      <name val="Calibri"/>
      <family val="2"/>
    </font>
    <font>
      <u/>
      <sz val="12"/>
      <name val="Calibri"/>
      <family val="2"/>
    </font>
    <font>
      <sz val="12"/>
      <color theme="3"/>
      <name val="Calibri"/>
      <family val="2"/>
      <scheme val="minor"/>
    </font>
    <font>
      <sz val="11"/>
      <color theme="3"/>
      <name val="Calibri"/>
      <family val="2"/>
      <scheme val="minor"/>
    </font>
    <font>
      <b/>
      <sz val="11"/>
      <color theme="0"/>
      <name val="Arial"/>
      <family val="2"/>
    </font>
    <font>
      <u/>
      <sz val="12"/>
      <color theme="0"/>
      <name val="Calibri"/>
      <family val="2"/>
      <scheme val="minor"/>
    </font>
    <font>
      <u/>
      <sz val="12"/>
      <color theme="0"/>
      <name val="Calibri"/>
      <family val="2"/>
    </font>
    <font>
      <u/>
      <vertAlign val="subscript"/>
      <sz val="12"/>
      <color theme="0"/>
      <name val="Calibri"/>
      <family val="2"/>
    </font>
    <font>
      <u/>
      <vertAlign val="subscript"/>
      <sz val="12"/>
      <name val="Calibri"/>
      <family val="2"/>
    </font>
    <font>
      <sz val="12"/>
      <name val="Calibri"/>
      <family val="2"/>
      <scheme val="minor"/>
    </font>
    <font>
      <b/>
      <sz val="12"/>
      <name val="Calibri"/>
      <family val="2"/>
      <scheme val="minor"/>
    </font>
    <font>
      <vertAlign val="subscript"/>
      <sz val="11"/>
      <color theme="1"/>
      <name val="Calibri"/>
      <family val="2"/>
      <scheme val="minor"/>
    </font>
    <font>
      <sz val="8"/>
      <name val="Calibri"/>
      <family val="2"/>
      <scheme val="minor"/>
    </font>
    <font>
      <b/>
      <sz val="12"/>
      <name val="Calibri"/>
      <family val="2"/>
      <scheme val="minor"/>
    </font>
    <font>
      <sz val="12"/>
      <name val="Calibri"/>
      <family val="2"/>
      <scheme val="minor"/>
    </font>
    <font>
      <b/>
      <sz val="13"/>
      <name val="Calibri"/>
      <family val="2"/>
      <scheme val="minor"/>
    </font>
    <font>
      <sz val="11"/>
      <name val="Calibri"/>
      <family val="2"/>
      <scheme val="minor"/>
    </font>
    <font>
      <b/>
      <sz val="12"/>
      <color theme="0"/>
      <name val="Calibri"/>
      <family val="2"/>
    </font>
    <font>
      <b/>
      <sz val="15"/>
      <color rgb="FF000000"/>
      <name val="Calibri"/>
      <family val="2"/>
    </font>
    <font>
      <sz val="11"/>
      <color rgb="FF000000"/>
      <name val="Calibri"/>
      <family val="2"/>
    </font>
    <font>
      <sz val="10"/>
      <color rgb="FF000000"/>
      <name val="Arial"/>
      <family val="2"/>
    </font>
    <font>
      <u/>
      <sz val="10"/>
      <color rgb="FF0000FF"/>
      <name val="Arial"/>
      <family val="2"/>
    </font>
    <font>
      <b/>
      <sz val="13"/>
      <color rgb="FF000000"/>
      <name val="Calibri"/>
      <family val="2"/>
    </font>
    <font>
      <b/>
      <vertAlign val="subscript"/>
      <sz val="13"/>
      <name val="Calibri"/>
      <family val="2"/>
      <scheme val="minor"/>
    </font>
    <font>
      <sz val="12"/>
      <color rgb="FF000000"/>
      <name val="Calibri"/>
      <family val="2"/>
      <scheme val="minor"/>
    </font>
    <font>
      <b/>
      <sz val="12"/>
      <name val="Calibri"/>
      <scheme val="minor"/>
    </font>
    <font>
      <sz val="12"/>
      <color theme="1"/>
      <name val="Calibri"/>
      <family val="2"/>
    </font>
    <font>
      <u/>
      <sz val="12"/>
      <color theme="10"/>
      <name val="Arial"/>
      <family val="2"/>
    </font>
    <font>
      <sz val="11"/>
      <color rgb="FF0563C1"/>
      <name val="Calibri"/>
      <family val="2"/>
      <scheme val="minor"/>
    </font>
    <font>
      <sz val="11"/>
      <color rgb="FF000000"/>
      <name val="Calibri"/>
      <family val="2"/>
      <scheme val="minor"/>
    </font>
    <font>
      <b/>
      <sz val="14"/>
      <color rgb="FF000000"/>
      <name val="Calibri"/>
      <family val="2"/>
      <scheme val="minor"/>
    </font>
    <font>
      <b/>
      <sz val="12"/>
      <color rgb="FF000000"/>
      <name val="Calibri"/>
      <family val="2"/>
      <scheme val="minor"/>
    </font>
    <font>
      <u/>
      <sz val="11"/>
      <color theme="10"/>
      <name val="Calibri"/>
      <family val="2"/>
      <scheme val="minor"/>
    </font>
    <font>
      <b/>
      <sz val="22"/>
      <color rgb="FF000000"/>
      <name val="Calibri"/>
      <family val="2"/>
      <scheme val="minor"/>
    </font>
    <font>
      <sz val="11"/>
      <color rgb="FFFFFFFF"/>
      <name val="Calibri"/>
      <family val="2"/>
      <scheme val="minor"/>
    </font>
    <font>
      <vertAlign val="subscript"/>
      <sz val="11"/>
      <color rgb="FF000000"/>
      <name val="Calibri"/>
      <family val="2"/>
      <scheme val="minor"/>
    </font>
    <font>
      <sz val="9"/>
      <color theme="1"/>
      <name val="Calibri"/>
      <family val="2"/>
      <scheme val="minor"/>
    </font>
    <font>
      <u/>
      <sz val="12"/>
      <color rgb="FF0563C1"/>
      <name val="Calibri"/>
      <family val="2"/>
      <scheme val="minor"/>
    </font>
    <font>
      <b/>
      <sz val="12"/>
      <color rgb="FF000000"/>
      <name val="Calibri"/>
      <family val="2"/>
    </font>
  </fonts>
  <fills count="1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rgb="FF1F497D"/>
        <bgColor indexed="64"/>
      </patternFill>
    </fill>
    <fill>
      <patternFill patternType="solid">
        <fgColor rgb="FF9CC2E5"/>
        <bgColor indexed="64"/>
      </patternFill>
    </fill>
    <fill>
      <patternFill patternType="solid">
        <fgColor rgb="FFA8D08D"/>
        <bgColor indexed="64"/>
      </patternFill>
    </fill>
    <fill>
      <patternFill patternType="solid">
        <fgColor rgb="FFC00000"/>
        <bgColor indexed="64"/>
      </patternFill>
    </fill>
    <fill>
      <patternFill patternType="solid">
        <fgColor rgb="FFAC0000"/>
        <bgColor indexed="64"/>
      </patternFill>
    </fill>
    <fill>
      <patternFill patternType="solid">
        <fgColor rgb="FFF4740A"/>
        <bgColor indexed="64"/>
      </patternFill>
    </fill>
    <fill>
      <patternFill patternType="solid">
        <fgColor rgb="FFFFFFFF"/>
        <bgColor rgb="FF000000"/>
      </patternFill>
    </fill>
    <fill>
      <patternFill patternType="solid">
        <fgColor theme="0"/>
        <bgColor rgb="FF000000"/>
      </patternFill>
    </fill>
    <fill>
      <patternFill patternType="solid">
        <fgColor rgb="FFBFBFBF"/>
        <bgColor indexed="64"/>
      </patternFill>
    </fill>
  </fills>
  <borders count="27">
    <border>
      <left/>
      <right/>
      <top/>
      <bottom/>
      <diagonal/>
    </border>
    <border>
      <left/>
      <right style="thin">
        <color indexed="64"/>
      </right>
      <top style="medium">
        <color indexed="64"/>
      </top>
      <bottom/>
      <diagonal/>
    </border>
    <border>
      <left style="thin">
        <color theme="3"/>
      </left>
      <right/>
      <top style="thin">
        <color theme="3"/>
      </top>
      <bottom style="thin">
        <color theme="3"/>
      </bottom>
      <diagonal/>
    </border>
    <border>
      <left style="thin">
        <color indexed="64"/>
      </left>
      <right style="thin">
        <color indexed="64"/>
      </right>
      <top style="thin">
        <color indexed="64"/>
      </top>
      <bottom style="thin">
        <color indexed="64"/>
      </bottom>
      <diagonal/>
    </border>
    <border>
      <left style="thin">
        <color theme="3"/>
      </left>
      <right/>
      <top/>
      <bottom style="thin">
        <color theme="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theme="3"/>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diagonal/>
    </border>
  </borders>
  <cellStyleXfs count="50">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9" fontId="3"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0" fontId="7"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0" fontId="2" fillId="0" borderId="0" applyNumberFormat="0" applyFill="0" applyBorder="0" applyAlignment="0" applyProtection="0"/>
    <xf numFmtId="0" fontId="2" fillId="0" borderId="0"/>
    <xf numFmtId="1" fontId="7" fillId="0" borderId="1" applyBorder="0"/>
    <xf numFmtId="0" fontId="3" fillId="0" borderId="0"/>
    <xf numFmtId="0" fontId="2" fillId="0" borderId="0"/>
    <xf numFmtId="166" fontId="8" fillId="0" borderId="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0" fontId="18" fillId="0" borderId="0"/>
    <xf numFmtId="0" fontId="19"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171" fontId="24" fillId="0" borderId="0" applyBorder="0" applyProtection="0"/>
    <xf numFmtId="0" fontId="54" fillId="0" borderId="19" applyNumberFormat="0" applyFill="0" applyBorder="0" applyAlignment="0" applyProtection="0"/>
    <xf numFmtId="0" fontId="25" fillId="0" borderId="20" applyNumberFormat="0" applyFill="0" applyBorder="0" applyAlignment="0" applyProtection="0"/>
    <xf numFmtId="0" fontId="57" fillId="0" borderId="0" applyNumberFormat="0" applyFill="0" applyBorder="0" applyAlignment="0" applyProtection="0"/>
    <xf numFmtId="0" fontId="58" fillId="0" borderId="0"/>
    <xf numFmtId="0" fontId="59"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3" fillId="0" borderId="0"/>
    <xf numFmtId="0" fontId="17" fillId="0" borderId="0"/>
  </cellStyleXfs>
  <cellXfs count="417">
    <xf numFmtId="0" fontId="0" fillId="0" borderId="0" xfId="0"/>
    <xf numFmtId="9" fontId="0" fillId="0" borderId="0" xfId="4" applyFont="1"/>
    <xf numFmtId="167" fontId="11" fillId="0" borderId="0" xfId="3" applyNumberFormat="1" applyFont="1" applyAlignment="1">
      <alignment horizontal="center"/>
    </xf>
    <xf numFmtId="167" fontId="10" fillId="0" borderId="0" xfId="0" applyNumberFormat="1" applyFont="1"/>
    <xf numFmtId="0" fontId="6" fillId="0" borderId="0" xfId="0" applyFont="1"/>
    <xf numFmtId="0" fontId="12" fillId="0" borderId="0" xfId="0" applyFont="1" applyAlignment="1">
      <alignment horizontal="center" vertical="center"/>
    </xf>
    <xf numFmtId="3" fontId="0" fillId="0" borderId="0" xfId="0" applyNumberFormat="1"/>
    <xf numFmtId="9" fontId="0" fillId="0" borderId="0" xfId="0" applyNumberFormat="1"/>
    <xf numFmtId="0" fontId="5" fillId="0" borderId="0" xfId="0" applyFont="1"/>
    <xf numFmtId="0" fontId="1" fillId="0" borderId="0" xfId="1" applyAlignment="1" applyProtection="1"/>
    <xf numFmtId="0" fontId="13" fillId="0" borderId="0" xfId="0" applyFont="1"/>
    <xf numFmtId="0" fontId="14" fillId="0" borderId="0" xfId="0" applyFont="1"/>
    <xf numFmtId="0" fontId="5" fillId="0" borderId="0" xfId="0" applyFont="1" applyAlignment="1">
      <alignment horizontal="left" vertical="center"/>
    </xf>
    <xf numFmtId="0" fontId="15" fillId="0" borderId="0" xfId="1" applyFont="1" applyAlignment="1" applyProtection="1"/>
    <xf numFmtId="0" fontId="5" fillId="0" borderId="0" xfId="3" applyFont="1" applyAlignment="1">
      <alignment horizontal="left" vertical="center"/>
    </xf>
    <xf numFmtId="3" fontId="5" fillId="0" borderId="0" xfId="3" applyNumberFormat="1" applyFont="1" applyAlignment="1">
      <alignment horizontal="right" vertical="center"/>
    </xf>
    <xf numFmtId="1" fontId="0" fillId="0" borderId="0" xfId="0" applyNumberFormat="1"/>
    <xf numFmtId="3" fontId="16" fillId="0" borderId="0" xfId="2" applyNumberFormat="1" applyFont="1"/>
    <xf numFmtId="3" fontId="17" fillId="0" borderId="0" xfId="3" applyNumberFormat="1" applyFont="1"/>
    <xf numFmtId="0" fontId="1" fillId="0" borderId="0" xfId="1" applyFill="1" applyAlignment="1" applyProtection="1"/>
    <xf numFmtId="9" fontId="5" fillId="0" borderId="0" xfId="4" applyFont="1"/>
    <xf numFmtId="3" fontId="5" fillId="0" borderId="0" xfId="0" applyNumberFormat="1" applyFont="1"/>
    <xf numFmtId="3" fontId="5" fillId="0" borderId="0" xfId="0" applyNumberFormat="1" applyFont="1" applyAlignment="1">
      <alignment horizontal="center" vertical="top"/>
    </xf>
    <xf numFmtId="9" fontId="5" fillId="0" borderId="0" xfId="4" applyFont="1" applyBorder="1" applyAlignment="1">
      <alignment horizontal="center" vertical="top"/>
    </xf>
    <xf numFmtId="0" fontId="5" fillId="0" borderId="0" xfId="0" applyFont="1" applyAlignment="1">
      <alignment horizontal="left"/>
    </xf>
    <xf numFmtId="0" fontId="0" fillId="0" borderId="0" xfId="0" applyAlignment="1">
      <alignment vertical="center"/>
    </xf>
    <xf numFmtId="3" fontId="14" fillId="0" borderId="0" xfId="0" applyNumberFormat="1" applyFont="1" applyAlignment="1">
      <alignment horizontal="right" vertical="center"/>
    </xf>
    <xf numFmtId="3" fontId="14" fillId="0" borderId="0" xfId="0" applyNumberFormat="1" applyFont="1"/>
    <xf numFmtId="1" fontId="5" fillId="0" borderId="0" xfId="0" applyNumberFormat="1" applyFont="1"/>
    <xf numFmtId="0" fontId="5" fillId="0" borderId="0" xfId="0" applyFont="1" applyAlignment="1">
      <alignment vertical="top" wrapText="1"/>
    </xf>
    <xf numFmtId="0" fontId="22" fillId="0" borderId="0" xfId="0" applyFont="1" applyAlignment="1">
      <alignment horizontal="left"/>
    </xf>
    <xf numFmtId="0" fontId="23" fillId="0" borderId="0" xfId="0" applyFont="1" applyAlignment="1">
      <alignment horizontal="right"/>
    </xf>
    <xf numFmtId="0" fontId="23" fillId="0" borderId="0" xfId="0" applyFont="1" applyAlignment="1">
      <alignment horizontal="left"/>
    </xf>
    <xf numFmtId="172" fontId="23" fillId="0" borderId="0" xfId="40" applyNumberFormat="1" applyFont="1" applyBorder="1" applyAlignment="1" applyProtection="1">
      <alignment horizontal="right"/>
    </xf>
    <xf numFmtId="173" fontId="23" fillId="0" borderId="0" xfId="40" applyNumberFormat="1" applyFont="1" applyBorder="1" applyAlignment="1" applyProtection="1">
      <alignment horizontal="right"/>
    </xf>
    <xf numFmtId="0" fontId="23" fillId="0" borderId="0" xfId="0" applyFont="1"/>
    <xf numFmtId="0" fontId="15" fillId="0" borderId="0" xfId="1" applyFont="1" applyFill="1" applyAlignment="1" applyProtection="1"/>
    <xf numFmtId="0" fontId="5" fillId="0" borderId="0" xfId="0" applyFont="1" applyAlignment="1">
      <alignment horizontal="left" vertical="top"/>
    </xf>
    <xf numFmtId="0" fontId="14" fillId="0" borderId="2" xfId="0" applyFont="1" applyBorder="1"/>
    <xf numFmtId="0" fontId="25" fillId="0" borderId="0" xfId="0" applyFont="1"/>
    <xf numFmtId="170" fontId="14" fillId="0" borderId="3" xfId="0" applyNumberFormat="1" applyFont="1" applyBorder="1"/>
    <xf numFmtId="169" fontId="14" fillId="0" borderId="3" xfId="39" applyNumberFormat="1" applyFont="1" applyFill="1" applyBorder="1" applyAlignment="1">
      <alignment vertical="center"/>
    </xf>
    <xf numFmtId="0" fontId="14" fillId="0" borderId="6" xfId="0" applyFont="1" applyBorder="1"/>
    <xf numFmtId="0" fontId="14" fillId="0" borderId="6" xfId="0" applyFont="1" applyBorder="1" applyAlignment="1">
      <alignment vertical="center"/>
    </xf>
    <xf numFmtId="0" fontId="14" fillId="0" borderId="7" xfId="0" applyFont="1" applyBorder="1" applyAlignment="1">
      <alignment vertical="center"/>
    </xf>
    <xf numFmtId="169" fontId="14" fillId="0" borderId="3" xfId="0" applyNumberFormat="1" applyFont="1" applyBorder="1"/>
    <xf numFmtId="169" fontId="14" fillId="0" borderId="3" xfId="0" applyNumberFormat="1" applyFont="1" applyBorder="1" applyAlignment="1">
      <alignment horizontal="right" vertical="center"/>
    </xf>
    <xf numFmtId="3" fontId="14" fillId="0" borderId="3" xfId="0" applyNumberFormat="1" applyFont="1" applyBorder="1" applyAlignment="1">
      <alignment horizontal="right" vertical="center"/>
    </xf>
    <xf numFmtId="3" fontId="14" fillId="0" borderId="3" xfId="0" applyNumberFormat="1" applyFont="1" applyBorder="1"/>
    <xf numFmtId="0" fontId="14" fillId="0" borderId="6" xfId="0" applyFont="1" applyBorder="1" applyAlignment="1">
      <alignment horizontal="left" vertical="center"/>
    </xf>
    <xf numFmtId="0" fontId="25" fillId="0" borderId="0" xfId="0" applyFont="1" applyAlignment="1">
      <alignment horizontal="left" vertical="center"/>
    </xf>
    <xf numFmtId="9" fontId="5" fillId="0" borderId="0" xfId="0" applyNumberFormat="1" applyFont="1"/>
    <xf numFmtId="164" fontId="5" fillId="0" borderId="0" xfId="0" applyNumberFormat="1" applyFont="1"/>
    <xf numFmtId="0" fontId="5" fillId="0" borderId="0" xfId="0" applyFont="1" applyAlignment="1">
      <alignment horizontal="center" vertical="center"/>
    </xf>
    <xf numFmtId="1" fontId="5" fillId="0" borderId="0" xfId="0" applyNumberFormat="1" applyFont="1" applyAlignment="1">
      <alignment horizontal="center" vertical="center" wrapText="1"/>
    </xf>
    <xf numFmtId="0" fontId="27" fillId="0" borderId="0" xfId="1" applyFont="1" applyFill="1" applyAlignment="1" applyProtection="1"/>
    <xf numFmtId="0" fontId="5" fillId="0" borderId="0" xfId="0" applyFont="1" applyAlignment="1">
      <alignment horizontal="left" indent="1"/>
    </xf>
    <xf numFmtId="3" fontId="14" fillId="0" borderId="3" xfId="0" applyNumberFormat="1" applyFont="1" applyBorder="1" applyAlignment="1">
      <alignment horizontal="right" readingOrder="1"/>
    </xf>
    <xf numFmtId="3" fontId="14" fillId="0" borderId="3" xfId="0" applyNumberFormat="1" applyFont="1" applyBorder="1" applyAlignment="1">
      <alignment horizontal="right" vertical="center" readingOrder="1"/>
    </xf>
    <xf numFmtId="0" fontId="14" fillId="0" borderId="4" xfId="0" applyFont="1" applyBorder="1"/>
    <xf numFmtId="0" fontId="14" fillId="0" borderId="7" xfId="0" applyFont="1" applyBorder="1" applyAlignment="1">
      <alignment horizontal="left"/>
    </xf>
    <xf numFmtId="0" fontId="12" fillId="0" borderId="0" xfId="0" applyFont="1" applyAlignment="1">
      <alignment horizontal="left" vertical="center" wrapText="1"/>
    </xf>
    <xf numFmtId="0" fontId="25" fillId="4" borderId="3" xfId="0" applyFont="1" applyFill="1" applyBorder="1" applyAlignment="1">
      <alignment horizontal="right" vertical="center" wrapText="1"/>
    </xf>
    <xf numFmtId="3" fontId="14" fillId="0" borderId="3" xfId="0" applyNumberFormat="1" applyFont="1" applyBorder="1" applyAlignment="1">
      <alignment horizontal="right"/>
    </xf>
    <xf numFmtId="0" fontId="14" fillId="0" borderId="6" xfId="0" applyFont="1" applyBorder="1" applyAlignment="1">
      <alignment horizontal="left"/>
    </xf>
    <xf numFmtId="2" fontId="5" fillId="0" borderId="0" xfId="0" applyNumberFormat="1" applyFont="1"/>
    <xf numFmtId="3" fontId="14" fillId="0" borderId="3" xfId="0" applyNumberFormat="1" applyFont="1" applyBorder="1" applyAlignment="1">
      <alignment horizontal="right" vertical="center" wrapText="1"/>
    </xf>
    <xf numFmtId="0" fontId="28" fillId="0" borderId="0" xfId="0" applyFont="1" applyAlignment="1">
      <alignment horizontal="left"/>
    </xf>
    <xf numFmtId="0" fontId="28" fillId="0" borderId="0" xfId="0" applyFont="1"/>
    <xf numFmtId="9" fontId="14" fillId="0" borderId="3" xfId="4" applyFont="1" applyBorder="1" applyAlignment="1">
      <alignment horizontal="right" vertical="center"/>
    </xf>
    <xf numFmtId="0" fontId="14" fillId="0" borderId="7" xfId="0" applyFont="1" applyBorder="1"/>
    <xf numFmtId="2" fontId="14" fillId="0" borderId="3" xfId="4" applyNumberFormat="1" applyFont="1" applyBorder="1" applyAlignment="1">
      <alignment horizontal="right" vertical="center"/>
    </xf>
    <xf numFmtId="9" fontId="5" fillId="0" borderId="0" xfId="4" applyFont="1" applyFill="1"/>
    <xf numFmtId="0" fontId="6" fillId="0" borderId="0" xfId="0" applyFont="1" applyAlignment="1">
      <alignment horizontal="right"/>
    </xf>
    <xf numFmtId="3" fontId="5" fillId="0" borderId="0" xfId="0" applyNumberFormat="1" applyFont="1" applyAlignment="1">
      <alignment horizontal="right"/>
    </xf>
    <xf numFmtId="3" fontId="6" fillId="0" borderId="0" xfId="0" applyNumberFormat="1" applyFont="1" applyAlignment="1">
      <alignment horizontal="right" vertical="center"/>
    </xf>
    <xf numFmtId="0" fontId="5" fillId="0" borderId="0" xfId="0" quotePrefix="1" applyFont="1"/>
    <xf numFmtId="0" fontId="14" fillId="0" borderId="8" xfId="0" applyFont="1" applyBorder="1"/>
    <xf numFmtId="0" fontId="14" fillId="0" borderId="3" xfId="0" applyFont="1" applyBorder="1"/>
    <xf numFmtId="0" fontId="6" fillId="0" borderId="0" xfId="0" applyFont="1" applyAlignment="1">
      <alignment horizontal="center" vertical="top" wrapText="1"/>
    </xf>
    <xf numFmtId="165" fontId="14" fillId="0" borderId="3" xfId="0" applyNumberFormat="1" applyFont="1" applyBorder="1" applyAlignment="1">
      <alignment vertical="center"/>
    </xf>
    <xf numFmtId="168" fontId="14" fillId="0" borderId="3" xfId="0" applyNumberFormat="1" applyFont="1" applyBorder="1"/>
    <xf numFmtId="0" fontId="2" fillId="0" borderId="0" xfId="2"/>
    <xf numFmtId="0" fontId="5" fillId="0" borderId="0" xfId="2" applyFont="1"/>
    <xf numFmtId="3" fontId="14" fillId="0" borderId="3" xfId="2" applyNumberFormat="1" applyFont="1" applyBorder="1" applyAlignment="1">
      <alignment horizontal="right" vertical="center"/>
    </xf>
    <xf numFmtId="3" fontId="14" fillId="0" borderId="3" xfId="3" applyNumberFormat="1" applyFont="1" applyBorder="1" applyAlignment="1">
      <alignment horizontal="right" vertical="center"/>
    </xf>
    <xf numFmtId="9" fontId="14" fillId="0" borderId="3" xfId="3" applyNumberFormat="1" applyFont="1" applyBorder="1" applyAlignment="1">
      <alignment horizontal="right" vertical="center"/>
    </xf>
    <xf numFmtId="0" fontId="14" fillId="0" borderId="6" xfId="3" applyFont="1" applyBorder="1"/>
    <xf numFmtId="165" fontId="14" fillId="0" borderId="3" xfId="3" applyNumberFormat="1" applyFont="1" applyBorder="1" applyAlignment="1">
      <alignment horizontal="right" vertical="center"/>
    </xf>
    <xf numFmtId="0" fontId="14" fillId="2" borderId="3" xfId="3" applyFont="1" applyFill="1" applyBorder="1" applyAlignment="1">
      <alignment horizontal="right" vertical="center"/>
    </xf>
    <xf numFmtId="165" fontId="14" fillId="2" borderId="3" xfId="3" applyNumberFormat="1" applyFont="1" applyFill="1" applyBorder="1" applyAlignment="1">
      <alignment horizontal="right" vertical="center"/>
    </xf>
    <xf numFmtId="168" fontId="14" fillId="2" borderId="3" xfId="3" applyNumberFormat="1" applyFont="1" applyFill="1" applyBorder="1" applyAlignment="1">
      <alignment horizontal="right" vertical="center"/>
    </xf>
    <xf numFmtId="168" fontId="14" fillId="2" borderId="3" xfId="19" applyNumberFormat="1" applyFont="1" applyFill="1" applyBorder="1" applyAlignment="1" applyProtection="1">
      <alignment horizontal="right" vertical="center"/>
    </xf>
    <xf numFmtId="0" fontId="14" fillId="2" borderId="6" xfId="3" applyFont="1" applyFill="1" applyBorder="1" applyAlignment="1">
      <alignment vertical="center"/>
    </xf>
    <xf numFmtId="1" fontId="14" fillId="0" borderId="3" xfId="0" applyNumberFormat="1" applyFont="1" applyBorder="1" applyAlignment="1">
      <alignment horizontal="right" vertical="center"/>
    </xf>
    <xf numFmtId="0" fontId="5" fillId="0" borderId="0" xfId="3" applyFont="1" applyAlignment="1">
      <alignment vertical="center"/>
    </xf>
    <xf numFmtId="0" fontId="15" fillId="0" borderId="0" xfId="0" applyFont="1" applyAlignment="1">
      <alignment horizontal="right" vertical="center"/>
    </xf>
    <xf numFmtId="2" fontId="14" fillId="0" borderId="3" xfId="0" applyNumberFormat="1" applyFont="1" applyBorder="1" applyAlignment="1">
      <alignment horizontal="right" vertical="center"/>
    </xf>
    <xf numFmtId="0" fontId="6" fillId="0" borderId="0" xfId="0" applyFont="1" applyAlignment="1">
      <alignment horizontal="center" vertical="center"/>
    </xf>
    <xf numFmtId="3" fontId="14" fillId="3" borderId="3" xfId="19" applyNumberFormat="1" applyFont="1" applyFill="1" applyBorder="1"/>
    <xf numFmtId="168" fontId="30" fillId="0" borderId="3" xfId="0" applyNumberFormat="1" applyFont="1" applyBorder="1" applyAlignment="1">
      <alignment horizontal="right" vertical="center" wrapText="1"/>
    </xf>
    <xf numFmtId="168" fontId="30" fillId="0" borderId="7" xfId="0" applyNumberFormat="1" applyFont="1" applyBorder="1" applyAlignment="1">
      <alignment horizontal="right" vertical="center" wrapText="1"/>
    </xf>
    <xf numFmtId="0" fontId="31" fillId="0" borderId="0" xfId="0" applyFont="1"/>
    <xf numFmtId="0" fontId="32" fillId="0" borderId="0" xfId="2" applyFont="1"/>
    <xf numFmtId="165" fontId="14" fillId="0" borderId="3" xfId="0" applyNumberFormat="1" applyFont="1" applyBorder="1"/>
    <xf numFmtId="165" fontId="33" fillId="0" borderId="0" xfId="0" applyNumberFormat="1" applyFont="1"/>
    <xf numFmtId="0" fontId="0" fillId="0" borderId="0" xfId="0" applyAlignment="1">
      <alignment vertical="top" wrapText="1"/>
    </xf>
    <xf numFmtId="0" fontId="5" fillId="0" borderId="0" xfId="0" applyFont="1" applyAlignment="1">
      <alignment vertical="top"/>
    </xf>
    <xf numFmtId="0" fontId="27" fillId="0" borderId="0" xfId="1" applyFont="1" applyFill="1" applyAlignment="1" applyProtection="1">
      <alignment horizontal="left" vertical="top"/>
    </xf>
    <xf numFmtId="0" fontId="1" fillId="0" borderId="0" xfId="1" applyAlignment="1" applyProtection="1">
      <alignment horizontal="left" vertical="top"/>
    </xf>
    <xf numFmtId="0" fontId="5" fillId="0" borderId="0" xfId="0" applyFont="1" applyAlignment="1">
      <alignment horizontal="left" vertical="top" wrapText="1"/>
    </xf>
    <xf numFmtId="0" fontId="5" fillId="0" borderId="0" xfId="0" applyFont="1" applyAlignment="1">
      <alignment horizontal="left" wrapText="1"/>
    </xf>
    <xf numFmtId="0" fontId="0" fillId="0" borderId="0" xfId="0" applyAlignment="1">
      <alignment horizontal="left" vertical="top"/>
    </xf>
    <xf numFmtId="0" fontId="0" fillId="0" borderId="0" xfId="0"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34" fillId="0" borderId="0" xfId="1" applyFont="1" applyAlignment="1" applyProtection="1"/>
    <xf numFmtId="0" fontId="0" fillId="0" borderId="0" xfId="0" applyAlignment="1">
      <alignment vertical="top"/>
    </xf>
    <xf numFmtId="0" fontId="0" fillId="0" borderId="0" xfId="0" applyAlignment="1">
      <alignment horizontal="center" vertical="top" wrapText="1"/>
    </xf>
    <xf numFmtId="0" fontId="0" fillId="0" borderId="0" xfId="0" applyAlignment="1">
      <alignment horizontal="center" vertical="top"/>
    </xf>
    <xf numFmtId="0" fontId="0" fillId="0" borderId="14" xfId="0" applyBorder="1" applyAlignment="1">
      <alignment horizontal="left" vertical="top" wrapText="1"/>
    </xf>
    <xf numFmtId="0" fontId="0" fillId="0" borderId="0" xfId="0" applyAlignment="1">
      <alignment horizontal="left" vertical="center"/>
    </xf>
    <xf numFmtId="0" fontId="35" fillId="0" borderId="0" xfId="0" applyFont="1" applyAlignment="1">
      <alignment horizontal="left" vertical="center"/>
    </xf>
    <xf numFmtId="0" fontId="33" fillId="0" borderId="0" xfId="0" applyFont="1"/>
    <xf numFmtId="0" fontId="36" fillId="0" borderId="0" xfId="1" applyFont="1" applyFill="1" applyAlignment="1" applyProtection="1"/>
    <xf numFmtId="0" fontId="33" fillId="0" borderId="0" xfId="0" applyFont="1" applyAlignment="1">
      <alignment textRotation="45" wrapText="1"/>
    </xf>
    <xf numFmtId="0" fontId="27" fillId="0" borderId="0" xfId="1" applyFont="1" applyAlignment="1" applyProtection="1"/>
    <xf numFmtId="0" fontId="0" fillId="0" borderId="0" xfId="0" applyAlignment="1">
      <alignment textRotation="45" wrapText="1"/>
    </xf>
    <xf numFmtId="0" fontId="14" fillId="0" borderId="0" xfId="0" applyFont="1" applyAlignment="1">
      <alignment horizontal="left" vertical="center"/>
    </xf>
    <xf numFmtId="0" fontId="13" fillId="0" borderId="0" xfId="0" applyFont="1" applyAlignment="1">
      <alignment horizontal="left"/>
    </xf>
    <xf numFmtId="0" fontId="37" fillId="0" borderId="0" xfId="0" applyFont="1" applyAlignment="1">
      <alignment horizontal="left"/>
    </xf>
    <xf numFmtId="0" fontId="38" fillId="6" borderId="0" xfId="0" applyFont="1" applyFill="1" applyAlignment="1">
      <alignment vertical="center"/>
    </xf>
    <xf numFmtId="0" fontId="40" fillId="0" borderId="0" xfId="1" applyFont="1" applyAlignment="1" applyProtection="1">
      <alignment horizontal="left" vertical="center"/>
    </xf>
    <xf numFmtId="0" fontId="14" fillId="0" borderId="0" xfId="0" applyFont="1" applyAlignment="1">
      <alignment vertical="center"/>
    </xf>
    <xf numFmtId="0" fontId="38" fillId="0" borderId="0" xfId="0" applyFont="1" applyAlignment="1">
      <alignment vertical="center"/>
    </xf>
    <xf numFmtId="0" fontId="13" fillId="0" borderId="0" xfId="0" applyFont="1" applyAlignment="1">
      <alignment vertical="center"/>
    </xf>
    <xf numFmtId="0" fontId="40" fillId="0" borderId="0" xfId="1" applyFont="1" applyFill="1" applyAlignment="1" applyProtection="1">
      <alignment horizontal="left" vertical="center"/>
    </xf>
    <xf numFmtId="0" fontId="39" fillId="0" borderId="0" xfId="1" applyFont="1" applyFill="1" applyBorder="1" applyAlignment="1" applyProtection="1">
      <alignment vertical="center"/>
    </xf>
    <xf numFmtId="0" fontId="29" fillId="0" borderId="0" xfId="1" applyFont="1" applyFill="1" applyBorder="1" applyAlignment="1" applyProtection="1">
      <alignment vertical="center"/>
    </xf>
    <xf numFmtId="0" fontId="41" fillId="0" borderId="0" xfId="0" applyFont="1"/>
    <xf numFmtId="0" fontId="39" fillId="0" borderId="0" xfId="1" applyFont="1" applyFill="1" applyBorder="1" applyAlignment="1" applyProtection="1">
      <alignment horizontal="left" vertical="center"/>
    </xf>
    <xf numFmtId="0" fontId="38" fillId="0" borderId="0" xfId="0" applyFont="1"/>
    <xf numFmtId="0" fontId="13" fillId="0" borderId="0" xfId="0" applyFont="1" applyAlignment="1">
      <alignment horizontal="left" vertical="center"/>
    </xf>
    <xf numFmtId="0" fontId="29" fillId="0" borderId="0" xfId="1" applyFont="1" applyAlignment="1" applyProtection="1">
      <alignment vertical="center"/>
    </xf>
    <xf numFmtId="0" fontId="0" fillId="0" borderId="0" xfId="0" applyAlignment="1">
      <alignment horizontal="left"/>
    </xf>
    <xf numFmtId="0" fontId="42" fillId="0" borderId="0" xfId="0" applyFont="1"/>
    <xf numFmtId="0" fontId="43" fillId="5" borderId="0" xfId="0" applyFont="1" applyFill="1"/>
    <xf numFmtId="0" fontId="38" fillId="6" borderId="0" xfId="0" applyFont="1" applyFill="1" applyAlignment="1">
      <alignment horizontal="center" vertical="center"/>
    </xf>
    <xf numFmtId="0" fontId="44" fillId="6" borderId="0" xfId="0" applyFont="1" applyFill="1" applyAlignment="1">
      <alignment vertical="center"/>
    </xf>
    <xf numFmtId="0" fontId="45" fillId="5" borderId="0" xfId="1" applyFont="1" applyFill="1" applyAlignment="1" applyProtection="1">
      <alignment vertical="center"/>
    </xf>
    <xf numFmtId="0" fontId="45" fillId="6" borderId="0" xfId="1" applyFont="1" applyFill="1" applyAlignment="1" applyProtection="1"/>
    <xf numFmtId="0" fontId="13" fillId="0" borderId="0" xfId="0" applyFont="1" applyAlignment="1">
      <alignment horizontal="center"/>
    </xf>
    <xf numFmtId="0" fontId="40" fillId="0" borderId="0" xfId="1" applyFont="1" applyAlignment="1" applyProtection="1">
      <alignment vertical="center"/>
    </xf>
    <xf numFmtId="0" fontId="40" fillId="0" borderId="0" xfId="1" applyFont="1" applyAlignment="1" applyProtection="1"/>
    <xf numFmtId="170" fontId="14" fillId="0" borderId="5" xfId="0" applyNumberFormat="1" applyFont="1" applyBorder="1"/>
    <xf numFmtId="0" fontId="25" fillId="4" borderId="15" xfId="0" applyFont="1" applyFill="1" applyBorder="1" applyAlignment="1">
      <alignment vertical="center"/>
    </xf>
    <xf numFmtId="0" fontId="25" fillId="4" borderId="9" xfId="0" applyFont="1" applyFill="1" applyBorder="1" applyAlignment="1">
      <alignment horizontal="right" vertical="center"/>
    </xf>
    <xf numFmtId="0" fontId="25" fillId="4" borderId="11" xfId="0" applyFont="1" applyFill="1" applyBorder="1" applyAlignment="1">
      <alignment horizontal="right" vertical="center"/>
    </xf>
    <xf numFmtId="0" fontId="25" fillId="4" borderId="16" xfId="0" applyFont="1" applyFill="1" applyBorder="1" applyAlignment="1">
      <alignment vertical="center"/>
    </xf>
    <xf numFmtId="2" fontId="25" fillId="4" borderId="17" xfId="0" applyNumberFormat="1" applyFont="1" applyFill="1" applyBorder="1" applyAlignment="1">
      <alignment horizontal="right" vertical="center"/>
    </xf>
    <xf numFmtId="169" fontId="14" fillId="0" borderId="5" xfId="0" applyNumberFormat="1" applyFont="1" applyBorder="1"/>
    <xf numFmtId="3" fontId="14" fillId="0" borderId="5" xfId="0" applyNumberFormat="1" applyFont="1" applyBorder="1"/>
    <xf numFmtId="0" fontId="25" fillId="4" borderId="15" xfId="0" applyFont="1" applyFill="1" applyBorder="1" applyAlignment="1">
      <alignment horizontal="left" vertical="center"/>
    </xf>
    <xf numFmtId="0" fontId="25" fillId="4" borderId="16" xfId="0" applyFont="1" applyFill="1" applyBorder="1" applyAlignment="1">
      <alignment horizontal="left" vertical="center"/>
    </xf>
    <xf numFmtId="165" fontId="25" fillId="4" borderId="17" xfId="0" applyNumberFormat="1" applyFont="1" applyFill="1" applyBorder="1" applyAlignment="1">
      <alignment horizontal="right" vertical="center"/>
    </xf>
    <xf numFmtId="0" fontId="25" fillId="4" borderId="16" xfId="0" applyFont="1" applyFill="1" applyBorder="1"/>
    <xf numFmtId="1" fontId="25" fillId="4" borderId="17" xfId="0" applyNumberFormat="1" applyFont="1" applyFill="1" applyBorder="1" applyAlignment="1">
      <alignment horizontal="right" vertical="center" wrapText="1" readingOrder="1"/>
    </xf>
    <xf numFmtId="0" fontId="25" fillId="4" borderId="15"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4" borderId="9" xfId="0" applyFont="1" applyFill="1" applyBorder="1" applyAlignment="1">
      <alignment horizontal="right" vertical="center" wrapText="1"/>
    </xf>
    <xf numFmtId="0" fontId="25" fillId="4" borderId="11" xfId="0" applyFont="1" applyFill="1" applyBorder="1" applyAlignment="1">
      <alignment horizontal="right" vertical="center" wrapText="1"/>
    </xf>
    <xf numFmtId="0" fontId="25" fillId="4" borderId="16" xfId="0" applyFont="1" applyFill="1" applyBorder="1" applyAlignment="1">
      <alignment horizontal="left" vertical="center" wrapText="1"/>
    </xf>
    <xf numFmtId="0" fontId="25" fillId="4" borderId="14" xfId="0" applyFont="1" applyFill="1" applyBorder="1" applyAlignment="1">
      <alignment horizontal="left" vertical="center" wrapText="1"/>
    </xf>
    <xf numFmtId="3" fontId="25" fillId="4" borderId="17" xfId="0" applyNumberFormat="1" applyFont="1" applyFill="1" applyBorder="1" applyAlignment="1">
      <alignment horizontal="right" vertical="center" wrapText="1"/>
    </xf>
    <xf numFmtId="3" fontId="25" fillId="4" borderId="13" xfId="0" applyNumberFormat="1" applyFont="1" applyFill="1" applyBorder="1" applyAlignment="1">
      <alignment horizontal="right" vertical="center" wrapText="1"/>
    </xf>
    <xf numFmtId="2" fontId="25" fillId="4" borderId="17" xfId="0" applyNumberFormat="1" applyFont="1" applyFill="1" applyBorder="1" applyAlignment="1">
      <alignment horizontal="right" vertical="center" wrapText="1"/>
    </xf>
    <xf numFmtId="0" fontId="14" fillId="0" borderId="16" xfId="0" applyFont="1" applyBorder="1"/>
    <xf numFmtId="9" fontId="14" fillId="0" borderId="17" xfId="4" applyFont="1" applyBorder="1" applyAlignment="1">
      <alignment horizontal="right" vertical="center"/>
    </xf>
    <xf numFmtId="2" fontId="14" fillId="0" borderId="5" xfId="0" applyNumberFormat="1" applyFont="1" applyBorder="1"/>
    <xf numFmtId="3" fontId="14" fillId="0" borderId="5" xfId="0" applyNumberFormat="1" applyFont="1" applyBorder="1" applyAlignment="1">
      <alignment horizontal="right"/>
    </xf>
    <xf numFmtId="0" fontId="25" fillId="4" borderId="9" xfId="0" applyFont="1" applyFill="1" applyBorder="1" applyAlignment="1">
      <alignment horizontal="right"/>
    </xf>
    <xf numFmtId="0" fontId="25" fillId="4" borderId="11" xfId="0" applyFont="1" applyFill="1" applyBorder="1" applyAlignment="1">
      <alignment horizontal="right"/>
    </xf>
    <xf numFmtId="3" fontId="25" fillId="4" borderId="17" xfId="0" applyNumberFormat="1" applyFont="1" applyFill="1" applyBorder="1" applyAlignment="1">
      <alignment horizontal="right" vertical="center"/>
    </xf>
    <xf numFmtId="3" fontId="25" fillId="4" borderId="13" xfId="0" applyNumberFormat="1" applyFont="1" applyFill="1" applyBorder="1" applyAlignment="1">
      <alignment horizontal="right" vertical="center"/>
    </xf>
    <xf numFmtId="0" fontId="25" fillId="4" borderId="11" xfId="0" applyFont="1" applyFill="1" applyBorder="1" applyAlignment="1">
      <alignment horizontal="left" vertical="center"/>
    </xf>
    <xf numFmtId="0" fontId="25" fillId="4" borderId="13" xfId="0" applyFont="1" applyFill="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right" vertical="top"/>
    </xf>
    <xf numFmtId="1" fontId="5" fillId="0" borderId="17" xfId="0" applyNumberFormat="1" applyFont="1" applyBorder="1"/>
    <xf numFmtId="1" fontId="5" fillId="0" borderId="13" xfId="0" applyNumberFormat="1" applyFont="1" applyBorder="1"/>
    <xf numFmtId="3" fontId="14" fillId="0" borderId="17" xfId="0" applyNumberFormat="1" applyFont="1" applyBorder="1" applyAlignment="1">
      <alignment horizontal="right" vertical="center"/>
    </xf>
    <xf numFmtId="3" fontId="14" fillId="0" borderId="13" xfId="0" applyNumberFormat="1" applyFont="1" applyBorder="1" applyAlignment="1">
      <alignment horizontal="right" vertical="center"/>
    </xf>
    <xf numFmtId="49" fontId="25" fillId="4" borderId="10" xfId="0" applyNumberFormat="1" applyFont="1" applyFill="1" applyBorder="1" applyAlignment="1">
      <alignment horizontal="right" vertical="center" wrapText="1"/>
    </xf>
    <xf numFmtId="49" fontId="25" fillId="4" borderId="9" xfId="0" applyNumberFormat="1" applyFont="1" applyFill="1" applyBorder="1" applyAlignment="1">
      <alignment horizontal="right" vertical="center" wrapText="1"/>
    </xf>
    <xf numFmtId="49" fontId="25" fillId="4" borderId="11" xfId="0" applyNumberFormat="1" applyFont="1" applyFill="1" applyBorder="1" applyAlignment="1">
      <alignment horizontal="right" vertical="center" wrapText="1"/>
    </xf>
    <xf numFmtId="0" fontId="14" fillId="0" borderId="0" xfId="0" applyFont="1" applyAlignment="1">
      <alignment horizontal="left" vertical="center" wrapText="1"/>
    </xf>
    <xf numFmtId="1" fontId="14" fillId="0" borderId="12" xfId="0" applyNumberFormat="1" applyFont="1" applyBorder="1" applyAlignment="1">
      <alignment horizontal="left"/>
    </xf>
    <xf numFmtId="1" fontId="14" fillId="0" borderId="0" xfId="0" applyNumberFormat="1" applyFont="1" applyAlignment="1">
      <alignment horizontal="left"/>
    </xf>
    <xf numFmtId="1" fontId="14" fillId="0" borderId="15" xfId="0" applyNumberFormat="1" applyFont="1" applyBorder="1" applyAlignment="1">
      <alignment horizontal="left"/>
    </xf>
    <xf numFmtId="168" fontId="30" fillId="0" borderId="5" xfId="0" applyNumberFormat="1" applyFont="1" applyBorder="1" applyAlignment="1">
      <alignment horizontal="right" vertical="center" wrapText="1"/>
    </xf>
    <xf numFmtId="0" fontId="25" fillId="4" borderId="16" xfId="0" applyFont="1" applyFill="1" applyBorder="1" applyAlignment="1">
      <alignment horizontal="left" vertical="top" wrapText="1"/>
    </xf>
    <xf numFmtId="168" fontId="25" fillId="4" borderId="14" xfId="0" applyNumberFormat="1" applyFont="1" applyFill="1" applyBorder="1" applyAlignment="1">
      <alignment horizontal="right" vertical="center" wrapText="1"/>
    </xf>
    <xf numFmtId="168" fontId="14" fillId="0" borderId="5" xfId="0" applyNumberFormat="1" applyFont="1" applyBorder="1"/>
    <xf numFmtId="0" fontId="25" fillId="4" borderId="15" xfId="0" applyFont="1" applyFill="1" applyBorder="1" applyAlignment="1">
      <alignment horizontal="left" vertical="top" wrapText="1"/>
    </xf>
    <xf numFmtId="0" fontId="25" fillId="4" borderId="9" xfId="0" applyFont="1" applyFill="1" applyBorder="1" applyAlignment="1">
      <alignment horizontal="right" vertical="top" wrapText="1"/>
    </xf>
    <xf numFmtId="0" fontId="25" fillId="4" borderId="16" xfId="0" applyFont="1" applyFill="1" applyBorder="1" applyAlignment="1">
      <alignment horizontal="left" vertical="top"/>
    </xf>
    <xf numFmtId="3" fontId="25" fillId="4" borderId="17" xfId="0" applyNumberFormat="1" applyFont="1" applyFill="1" applyBorder="1" applyAlignment="1">
      <alignment horizontal="right" vertical="top"/>
    </xf>
    <xf numFmtId="0" fontId="14" fillId="0" borderId="6" xfId="2" applyFont="1" applyBorder="1" applyAlignment="1">
      <alignment horizontal="left" vertical="center"/>
    </xf>
    <xf numFmtId="3" fontId="14" fillId="0" borderId="5" xfId="3" applyNumberFormat="1" applyFont="1" applyBorder="1" applyAlignment="1">
      <alignment horizontal="right" vertical="center"/>
    </xf>
    <xf numFmtId="9" fontId="14" fillId="0" borderId="5" xfId="3" applyNumberFormat="1" applyFont="1" applyBorder="1" applyAlignment="1">
      <alignment horizontal="right" vertical="center"/>
    </xf>
    <xf numFmtId="0" fontId="14" fillId="0" borderId="16" xfId="3" applyFont="1" applyBorder="1"/>
    <xf numFmtId="9" fontId="14" fillId="0" borderId="17" xfId="3" applyNumberFormat="1" applyFont="1" applyBorder="1" applyAlignment="1">
      <alignment horizontal="right" vertical="center"/>
    </xf>
    <xf numFmtId="9" fontId="14" fillId="0" borderId="13" xfId="3" applyNumberFormat="1" applyFont="1" applyBorder="1" applyAlignment="1">
      <alignment horizontal="right" vertical="center"/>
    </xf>
    <xf numFmtId="165" fontId="14" fillId="0" borderId="5" xfId="0" applyNumberFormat="1" applyFont="1" applyBorder="1"/>
    <xf numFmtId="165" fontId="14" fillId="0" borderId="17" xfId="3" applyNumberFormat="1" applyFont="1" applyBorder="1" applyAlignment="1">
      <alignment horizontal="right" vertical="center"/>
    </xf>
    <xf numFmtId="0" fontId="14" fillId="0" borderId="17" xfId="0" applyFont="1" applyBorder="1"/>
    <xf numFmtId="165" fontId="14" fillId="0" borderId="17" xfId="0" applyNumberFormat="1" applyFont="1" applyBorder="1"/>
    <xf numFmtId="165" fontId="14" fillId="0" borderId="13" xfId="0" applyNumberFormat="1" applyFont="1" applyBorder="1"/>
    <xf numFmtId="168" fontId="14" fillId="2" borderId="5" xfId="3" applyNumberFormat="1" applyFont="1" applyFill="1" applyBorder="1" applyAlignment="1">
      <alignment horizontal="right" vertical="center"/>
    </xf>
    <xf numFmtId="0" fontId="14" fillId="2" borderId="16" xfId="3" applyFont="1" applyFill="1" applyBorder="1" applyAlignment="1">
      <alignment vertical="center"/>
    </xf>
    <xf numFmtId="0" fontId="14" fillId="2" borderId="17" xfId="3" applyFont="1" applyFill="1" applyBorder="1" applyAlignment="1">
      <alignment horizontal="right" vertical="center"/>
    </xf>
    <xf numFmtId="165" fontId="14" fillId="2" borderId="17" xfId="3" applyNumberFormat="1" applyFont="1" applyFill="1" applyBorder="1" applyAlignment="1">
      <alignment horizontal="right" vertical="center"/>
    </xf>
    <xf numFmtId="168" fontId="14" fillId="2" borderId="17" xfId="3" applyNumberFormat="1" applyFont="1" applyFill="1" applyBorder="1" applyAlignment="1">
      <alignment horizontal="right" vertical="center"/>
    </xf>
    <xf numFmtId="0" fontId="14" fillId="0" borderId="17" xfId="0" applyFont="1" applyBorder="1" applyAlignment="1">
      <alignment horizontal="right"/>
    </xf>
    <xf numFmtId="168" fontId="14" fillId="0" borderId="17" xfId="0" applyNumberFormat="1" applyFont="1" applyBorder="1"/>
    <xf numFmtId="168" fontId="14" fillId="2" borderId="13" xfId="3" applyNumberFormat="1" applyFont="1" applyFill="1" applyBorder="1" applyAlignment="1">
      <alignment horizontal="right" vertical="center"/>
    </xf>
    <xf numFmtId="0" fontId="5" fillId="0" borderId="0" xfId="0" applyFont="1" applyAlignment="1">
      <alignment horizontal="right"/>
    </xf>
    <xf numFmtId="0" fontId="25" fillId="4" borderId="10" xfId="3" applyFont="1" applyFill="1" applyBorder="1" applyAlignment="1">
      <alignment horizontal="left" vertical="center" wrapText="1"/>
    </xf>
    <xf numFmtId="0" fontId="25" fillId="4" borderId="14" xfId="3" applyFont="1" applyFill="1" applyBorder="1" applyAlignment="1">
      <alignment horizontal="left" vertical="center" wrapText="1"/>
    </xf>
    <xf numFmtId="3" fontId="25" fillId="4" borderId="17" xfId="3" applyNumberFormat="1" applyFont="1" applyFill="1" applyBorder="1" applyAlignment="1">
      <alignment horizontal="right" vertical="center" wrapText="1"/>
    </xf>
    <xf numFmtId="0" fontId="25" fillId="4" borderId="17" xfId="3" applyFont="1" applyFill="1" applyBorder="1" applyAlignment="1">
      <alignment horizontal="right" vertical="center" wrapText="1"/>
    </xf>
    <xf numFmtId="3" fontId="25" fillId="4" borderId="13" xfId="3" applyNumberFormat="1" applyFont="1" applyFill="1" applyBorder="1" applyAlignment="1">
      <alignment horizontal="right" vertical="center" wrapText="1"/>
    </xf>
    <xf numFmtId="1" fontId="14" fillId="0" borderId="5" xfId="0" applyNumberFormat="1" applyFont="1" applyBorder="1" applyAlignment="1">
      <alignment horizontal="right" vertical="center"/>
    </xf>
    <xf numFmtId="1" fontId="25" fillId="4" borderId="17" xfId="0" applyNumberFormat="1" applyFont="1" applyFill="1" applyBorder="1" applyAlignment="1">
      <alignment horizontal="right" vertical="center"/>
    </xf>
    <xf numFmtId="2" fontId="14" fillId="0" borderId="5" xfId="0" applyNumberFormat="1" applyFont="1" applyBorder="1" applyAlignment="1">
      <alignment horizontal="right" vertical="center"/>
    </xf>
    <xf numFmtId="2" fontId="14" fillId="0" borderId="17" xfId="0" applyNumberFormat="1" applyFont="1" applyBorder="1" applyAlignment="1">
      <alignment horizontal="right" vertical="center"/>
    </xf>
    <xf numFmtId="2" fontId="14" fillId="0" borderId="13" xfId="0" applyNumberFormat="1" applyFont="1" applyBorder="1" applyAlignment="1">
      <alignment horizontal="right" vertical="center"/>
    </xf>
    <xf numFmtId="0" fontId="6" fillId="4" borderId="9" xfId="0" applyFont="1" applyFill="1" applyBorder="1" applyAlignment="1">
      <alignment horizontal="right" vertical="center"/>
    </xf>
    <xf numFmtId="2" fontId="5" fillId="0" borderId="13" xfId="0" applyNumberFormat="1" applyFont="1" applyBorder="1" applyAlignment="1">
      <alignment horizontal="right" vertical="center"/>
    </xf>
    <xf numFmtId="3" fontId="14" fillId="3" borderId="5" xfId="19" applyNumberFormat="1" applyFont="1" applyFill="1" applyBorder="1"/>
    <xf numFmtId="3" fontId="14" fillId="0" borderId="17" xfId="0" applyNumberFormat="1" applyFont="1" applyBorder="1" applyAlignment="1">
      <alignment horizontal="right"/>
    </xf>
    <xf numFmtId="3" fontId="14" fillId="0" borderId="17" xfId="0" applyNumberFormat="1" applyFont="1" applyBorder="1"/>
    <xf numFmtId="3" fontId="14" fillId="0" borderId="13" xfId="0" applyNumberFormat="1" applyFont="1" applyBorder="1"/>
    <xf numFmtId="0" fontId="38" fillId="0" borderId="0" xfId="0" applyFont="1" applyAlignment="1">
      <alignment horizontal="center" vertical="center"/>
    </xf>
    <xf numFmtId="0" fontId="14" fillId="0" borderId="15" xfId="0" applyFont="1" applyBorder="1" applyAlignment="1">
      <alignment horizontal="left" vertical="center"/>
    </xf>
    <xf numFmtId="0" fontId="14" fillId="0" borderId="11" xfId="0" applyFont="1" applyBorder="1" applyAlignment="1">
      <alignment horizontal="left" vertical="center"/>
    </xf>
    <xf numFmtId="0" fontId="25" fillId="4" borderId="6" xfId="0" applyFont="1" applyFill="1" applyBorder="1" applyAlignment="1">
      <alignment horizontal="left" vertical="center"/>
    </xf>
    <xf numFmtId="2" fontId="14" fillId="0" borderId="9" xfId="0" applyNumberFormat="1" applyFont="1" applyBorder="1" applyAlignment="1">
      <alignment horizontal="right" vertical="center"/>
    </xf>
    <xf numFmtId="0" fontId="25" fillId="4" borderId="10" xfId="0" applyFont="1" applyFill="1" applyBorder="1" applyAlignment="1">
      <alignment horizontal="right" vertical="center"/>
    </xf>
    <xf numFmtId="2" fontId="14" fillId="0" borderId="0" xfId="0" applyNumberFormat="1" applyFont="1" applyAlignment="1">
      <alignment horizontal="left" vertical="center"/>
    </xf>
    <xf numFmtId="0" fontId="14" fillId="0" borderId="5" xfId="0" applyFont="1" applyBorder="1"/>
    <xf numFmtId="0" fontId="25" fillId="4" borderId="7" xfId="0" applyFont="1" applyFill="1" applyBorder="1" applyAlignment="1">
      <alignment horizontal="left" vertical="center"/>
    </xf>
    <xf numFmtId="2" fontId="14" fillId="0" borderId="6" xfId="0" applyNumberFormat="1" applyFont="1" applyBorder="1" applyAlignment="1">
      <alignment horizontal="left" vertical="center"/>
    </xf>
    <xf numFmtId="0" fontId="25" fillId="4" borderId="3" xfId="0" applyFont="1" applyFill="1" applyBorder="1" applyAlignment="1">
      <alignment horizontal="right" vertical="center"/>
    </xf>
    <xf numFmtId="2" fontId="5" fillId="0" borderId="18" xfId="0" applyNumberFormat="1" applyFont="1" applyBorder="1" applyAlignment="1">
      <alignment horizontal="right" vertical="center"/>
    </xf>
    <xf numFmtId="2" fontId="5" fillId="0" borderId="18" xfId="0" applyNumberFormat="1" applyFont="1" applyBorder="1"/>
    <xf numFmtId="3" fontId="14" fillId="0" borderId="7" xfId="0" applyNumberFormat="1" applyFont="1" applyBorder="1" applyAlignment="1">
      <alignment horizontal="right"/>
    </xf>
    <xf numFmtId="0" fontId="25" fillId="4" borderId="7" xfId="0" applyFont="1" applyFill="1" applyBorder="1" applyAlignment="1">
      <alignment vertical="center"/>
    </xf>
    <xf numFmtId="3" fontId="14" fillId="0" borderId="7" xfId="0" applyNumberFormat="1" applyFont="1" applyBorder="1"/>
    <xf numFmtId="3" fontId="14" fillId="0" borderId="7" xfId="0" applyNumberFormat="1" applyFont="1" applyBorder="1" applyAlignment="1">
      <alignment horizontal="right" vertical="center"/>
    </xf>
    <xf numFmtId="3" fontId="25" fillId="4" borderId="14" xfId="0" applyNumberFormat="1" applyFont="1" applyFill="1" applyBorder="1" applyAlignment="1">
      <alignment vertical="center"/>
    </xf>
    <xf numFmtId="0" fontId="14" fillId="0" borderId="5" xfId="0" applyFont="1" applyBorder="1" applyAlignment="1">
      <alignment vertical="center"/>
    </xf>
    <xf numFmtId="0" fontId="14" fillId="0" borderId="7" xfId="0" applyFont="1" applyBorder="1" applyAlignment="1">
      <alignment horizontal="left" vertical="center"/>
    </xf>
    <xf numFmtId="0" fontId="25" fillId="4" borderId="5" xfId="0" applyFont="1" applyFill="1" applyBorder="1" applyAlignment="1">
      <alignment vertical="center"/>
    </xf>
    <xf numFmtId="0" fontId="6" fillId="4" borderId="10" xfId="0" applyFont="1" applyFill="1" applyBorder="1" applyAlignment="1">
      <alignment horizontal="right" vertical="center"/>
    </xf>
    <xf numFmtId="2" fontId="5" fillId="0" borderId="12" xfId="0" applyNumberFormat="1" applyFont="1" applyBorder="1" applyAlignment="1">
      <alignment horizontal="right" vertical="center"/>
    </xf>
    <xf numFmtId="0" fontId="6" fillId="4" borderId="5" xfId="0" applyFont="1" applyFill="1" applyBorder="1" applyAlignment="1">
      <alignment horizontal="left" vertical="center"/>
    </xf>
    <xf numFmtId="0" fontId="6" fillId="4" borderId="7" xfId="0" applyFont="1" applyFill="1" applyBorder="1" applyAlignment="1">
      <alignment horizontal="left" vertical="center"/>
    </xf>
    <xf numFmtId="3" fontId="14" fillId="0" borderId="9" xfId="0" applyNumberFormat="1" applyFont="1" applyBorder="1"/>
    <xf numFmtId="2" fontId="0" fillId="0" borderId="0" xfId="0" applyNumberFormat="1"/>
    <xf numFmtId="0" fontId="52" fillId="4" borderId="9" xfId="0" applyFont="1" applyFill="1" applyBorder="1" applyAlignment="1">
      <alignment horizontal="right" vertical="center"/>
    </xf>
    <xf numFmtId="168" fontId="53" fillId="2" borderId="9" xfId="3" applyNumberFormat="1" applyFont="1" applyFill="1" applyBorder="1" applyAlignment="1">
      <alignment horizontal="right" vertical="center"/>
    </xf>
    <xf numFmtId="168" fontId="53" fillId="2" borderId="17" xfId="3" applyNumberFormat="1" applyFont="1" applyFill="1" applyBorder="1" applyAlignment="1">
      <alignment horizontal="right" vertical="center"/>
    </xf>
    <xf numFmtId="49" fontId="52" fillId="4" borderId="9" xfId="0" applyNumberFormat="1" applyFont="1" applyFill="1" applyBorder="1" applyAlignment="1">
      <alignment horizontal="right" vertical="center" wrapText="1"/>
    </xf>
    <xf numFmtId="0" fontId="54" fillId="0" borderId="0" xfId="41" applyBorder="1" applyAlignment="1">
      <alignment horizontal="left" vertical="center"/>
    </xf>
    <xf numFmtId="0" fontId="54" fillId="0" borderId="0" xfId="41" applyBorder="1"/>
    <xf numFmtId="0" fontId="25" fillId="0" borderId="0" xfId="42" applyBorder="1"/>
    <xf numFmtId="0" fontId="54" fillId="0" borderId="0" xfId="41" applyFill="1" applyBorder="1" applyAlignment="1">
      <alignment horizontal="left" vertical="top"/>
    </xf>
    <xf numFmtId="0" fontId="54" fillId="0" borderId="0" xfId="41" applyFill="1" applyBorder="1" applyAlignment="1">
      <alignment vertical="center"/>
    </xf>
    <xf numFmtId="0" fontId="55" fillId="0" borderId="21" xfId="0" applyFont="1" applyBorder="1" applyAlignment="1">
      <alignment horizontal="left" vertical="center"/>
    </xf>
    <xf numFmtId="9" fontId="14" fillId="0" borderId="0" xfId="3" applyNumberFormat="1" applyFont="1" applyAlignment="1">
      <alignment horizontal="right" vertical="center"/>
    </xf>
    <xf numFmtId="0" fontId="14" fillId="4" borderId="15" xfId="0" applyFont="1" applyFill="1" applyBorder="1" applyAlignment="1">
      <alignment horizontal="left" vertical="center"/>
    </xf>
    <xf numFmtId="0" fontId="25" fillId="4" borderId="5" xfId="0" applyFont="1" applyFill="1" applyBorder="1" applyAlignment="1">
      <alignment horizontal="left" vertical="center"/>
    </xf>
    <xf numFmtId="49" fontId="25" fillId="4" borderId="15" xfId="0" applyNumberFormat="1" applyFont="1" applyFill="1" applyBorder="1" applyAlignment="1">
      <alignment horizontal="left" vertical="center" wrapText="1"/>
    </xf>
    <xf numFmtId="49" fontId="25" fillId="4" borderId="15" xfId="0" applyNumberFormat="1" applyFont="1" applyFill="1" applyBorder="1" applyAlignment="1">
      <alignment horizontal="left" vertical="center"/>
    </xf>
    <xf numFmtId="0" fontId="56" fillId="5" borderId="0" xfId="1" applyFont="1" applyFill="1" applyAlignment="1" applyProtection="1">
      <alignment horizontal="left" vertical="center"/>
    </xf>
    <xf numFmtId="0" fontId="52" fillId="4" borderId="9" xfId="0" applyFont="1" applyFill="1" applyBorder="1" applyAlignment="1">
      <alignment horizontal="right" vertical="center" wrapText="1"/>
    </xf>
    <xf numFmtId="174" fontId="14" fillId="0" borderId="0" xfId="3" applyNumberFormat="1" applyFont="1" applyAlignment="1">
      <alignment horizontal="right" vertical="center"/>
    </xf>
    <xf numFmtId="165" fontId="53" fillId="0" borderId="9" xfId="0" applyNumberFormat="1" applyFont="1" applyBorder="1"/>
    <xf numFmtId="175" fontId="0" fillId="0" borderId="0" xfId="0" applyNumberFormat="1"/>
    <xf numFmtId="165" fontId="0" fillId="0" borderId="0" xfId="0" applyNumberFormat="1"/>
    <xf numFmtId="165" fontId="17" fillId="0" borderId="0" xfId="0" applyNumberFormat="1" applyFont="1"/>
    <xf numFmtId="2" fontId="17" fillId="0" borderId="0" xfId="0" applyNumberFormat="1" applyFont="1"/>
    <xf numFmtId="176" fontId="0" fillId="0" borderId="0" xfId="0" applyNumberFormat="1"/>
    <xf numFmtId="178" fontId="5" fillId="0" borderId="0" xfId="39" applyNumberFormat="1" applyFont="1"/>
    <xf numFmtId="165" fontId="53" fillId="0" borderId="17" xfId="0" applyNumberFormat="1" applyFont="1" applyBorder="1"/>
    <xf numFmtId="2" fontId="53" fillId="0" borderId="3" xfId="0" applyNumberFormat="1" applyFont="1" applyBorder="1" applyAlignment="1">
      <alignment horizontal="right" vertical="center"/>
    </xf>
    <xf numFmtId="2" fontId="53" fillId="0" borderId="9" xfId="0" applyNumberFormat="1" applyFont="1" applyBorder="1" applyAlignment="1">
      <alignment horizontal="right" vertical="center"/>
    </xf>
    <xf numFmtId="2" fontId="53" fillId="0" borderId="17" xfId="0" applyNumberFormat="1" applyFont="1" applyBorder="1" applyAlignment="1">
      <alignment horizontal="right" vertical="center"/>
    </xf>
    <xf numFmtId="179" fontId="25" fillId="4" borderId="9" xfId="3" applyNumberFormat="1" applyFont="1" applyFill="1" applyBorder="1" applyAlignment="1">
      <alignment horizontal="right" vertical="center" wrapText="1"/>
    </xf>
    <xf numFmtId="179" fontId="25" fillId="4" borderId="11" xfId="3" quotePrefix="1" applyNumberFormat="1" applyFont="1" applyFill="1" applyBorder="1" applyAlignment="1">
      <alignment horizontal="right" vertical="center" wrapText="1"/>
    </xf>
    <xf numFmtId="179" fontId="25" fillId="4" borderId="9" xfId="3" quotePrefix="1" applyNumberFormat="1" applyFont="1" applyFill="1" applyBorder="1" applyAlignment="1">
      <alignment horizontal="right" vertical="center" wrapText="1"/>
    </xf>
    <xf numFmtId="0" fontId="25" fillId="0" borderId="0" xfId="41" applyFont="1" applyBorder="1" applyAlignment="1">
      <alignment horizontal="left" vertical="center"/>
    </xf>
    <xf numFmtId="1" fontId="25" fillId="0" borderId="0" xfId="0" applyNumberFormat="1" applyFont="1" applyAlignment="1">
      <alignment horizontal="right" vertical="center" wrapText="1" readingOrder="1"/>
    </xf>
    <xf numFmtId="169" fontId="0" fillId="0" borderId="0" xfId="0" applyNumberFormat="1"/>
    <xf numFmtId="0" fontId="54" fillId="0" borderId="0" xfId="41" applyFill="1" applyBorder="1"/>
    <xf numFmtId="0" fontId="34" fillId="0" borderId="0" xfId="1" applyFont="1" applyFill="1" applyAlignment="1" applyProtection="1"/>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169" fontId="14" fillId="0" borderId="14" xfId="39" applyNumberFormat="1" applyFont="1" applyFill="1" applyBorder="1" applyAlignment="1">
      <alignment horizontal="right" vertical="center"/>
    </xf>
    <xf numFmtId="169" fontId="14" fillId="0" borderId="17" xfId="39" applyNumberFormat="1" applyFont="1" applyFill="1" applyBorder="1" applyAlignment="1">
      <alignment horizontal="right" vertical="center"/>
    </xf>
    <xf numFmtId="169" fontId="14" fillId="0" borderId="13" xfId="39" applyNumberFormat="1" applyFont="1" applyFill="1" applyBorder="1" applyAlignment="1">
      <alignment horizontal="right" vertical="center"/>
    </xf>
    <xf numFmtId="169" fontId="48" fillId="0" borderId="18" xfId="39" applyNumberFormat="1" applyFont="1" applyFill="1" applyBorder="1" applyAlignment="1">
      <alignment horizontal="right" vertical="center"/>
    </xf>
    <xf numFmtId="169" fontId="53" fillId="0" borderId="18" xfId="39" applyNumberFormat="1" applyFont="1" applyFill="1" applyBorder="1" applyAlignment="1">
      <alignment horizontal="right" vertical="center"/>
    </xf>
    <xf numFmtId="9" fontId="14" fillId="0" borderId="5" xfId="4" applyFont="1" applyBorder="1"/>
    <xf numFmtId="9" fontId="14" fillId="0" borderId="13" xfId="4" applyFont="1" applyBorder="1"/>
    <xf numFmtId="9" fontId="14" fillId="0" borderId="9" xfId="4" applyFont="1" applyBorder="1" applyAlignment="1">
      <alignment horizontal="right" vertical="center"/>
    </xf>
    <xf numFmtId="9" fontId="53" fillId="0" borderId="9" xfId="4" applyFont="1" applyBorder="1" applyAlignment="1">
      <alignment horizontal="right" vertical="center"/>
    </xf>
    <xf numFmtId="9" fontId="53" fillId="0" borderId="3" xfId="4" applyFont="1" applyBorder="1" applyAlignment="1">
      <alignment horizontal="right" vertical="center"/>
    </xf>
    <xf numFmtId="167" fontId="0" fillId="0" borderId="0" xfId="4" applyNumberFormat="1" applyFont="1"/>
    <xf numFmtId="167" fontId="14" fillId="0" borderId="17" xfId="4" applyNumberFormat="1" applyFont="1" applyBorder="1" applyAlignment="1">
      <alignment horizontal="right" vertical="center"/>
    </xf>
    <xf numFmtId="167" fontId="53" fillId="0" borderId="17" xfId="4" applyNumberFormat="1" applyFont="1" applyBorder="1" applyAlignment="1">
      <alignment horizontal="right" vertical="center"/>
    </xf>
    <xf numFmtId="177" fontId="63" fillId="0" borderId="3" xfId="0" applyNumberFormat="1" applyFont="1" applyBorder="1" applyAlignment="1">
      <alignment horizontal="right" vertical="center"/>
    </xf>
    <xf numFmtId="177" fontId="14" fillId="0" borderId="3" xfId="0" applyNumberFormat="1" applyFont="1" applyBorder="1" applyAlignment="1">
      <alignment horizontal="right" vertical="center" wrapText="1"/>
    </xf>
    <xf numFmtId="0" fontId="64" fillId="4" borderId="9" xfId="0" applyFont="1" applyFill="1" applyBorder="1" applyAlignment="1">
      <alignment horizontal="right" vertical="center"/>
    </xf>
    <xf numFmtId="0" fontId="64" fillId="4" borderId="9" xfId="0" applyFont="1" applyFill="1" applyBorder="1" applyAlignment="1">
      <alignment horizontal="right" vertical="center" wrapText="1"/>
    </xf>
    <xf numFmtId="0" fontId="14" fillId="0" borderId="9" xfId="0" applyFont="1" applyBorder="1"/>
    <xf numFmtId="168" fontId="14" fillId="2" borderId="9" xfId="3" applyNumberFormat="1" applyFont="1" applyFill="1" applyBorder="1" applyAlignment="1">
      <alignment horizontal="right" vertical="center"/>
    </xf>
    <xf numFmtId="0" fontId="17" fillId="0" borderId="0" xfId="0" applyFont="1"/>
    <xf numFmtId="0" fontId="17" fillId="0" borderId="0" xfId="0" applyFont="1" applyAlignment="1">
      <alignment horizontal="right"/>
    </xf>
    <xf numFmtId="3" fontId="25" fillId="4" borderId="17" xfId="0" applyNumberFormat="1" applyFont="1" applyFill="1" applyBorder="1"/>
    <xf numFmtId="3" fontId="65" fillId="13" borderId="3" xfId="0" applyNumberFormat="1" applyFont="1" applyFill="1" applyBorder="1"/>
    <xf numFmtId="0" fontId="14" fillId="0" borderId="0" xfId="0" applyFont="1" applyAlignment="1">
      <alignment horizontal="left"/>
    </xf>
    <xf numFmtId="178" fontId="14" fillId="0" borderId="18" xfId="39" applyNumberFormat="1" applyFont="1" applyBorder="1" applyAlignment="1">
      <alignment horizontal="right"/>
    </xf>
    <xf numFmtId="3" fontId="14" fillId="0" borderId="18" xfId="39" applyNumberFormat="1" applyFont="1" applyBorder="1" applyAlignment="1">
      <alignment horizontal="right"/>
    </xf>
    <xf numFmtId="3" fontId="13" fillId="0" borderId="3" xfId="0" applyNumberFormat="1" applyFont="1" applyBorder="1"/>
    <xf numFmtId="1" fontId="25" fillId="4" borderId="13" xfId="0" applyNumberFormat="1" applyFont="1" applyFill="1" applyBorder="1" applyAlignment="1">
      <alignment horizontal="right" vertical="center"/>
    </xf>
    <xf numFmtId="3" fontId="14" fillId="12" borderId="3" xfId="0" applyNumberFormat="1" applyFont="1" applyFill="1" applyBorder="1"/>
    <xf numFmtId="0" fontId="66" fillId="0" borderId="0" xfId="1" applyFont="1" applyAlignment="1" applyProtection="1"/>
    <xf numFmtId="3" fontId="14" fillId="0" borderId="5" xfId="0" applyNumberFormat="1" applyFont="1" applyBorder="1" applyAlignment="1">
      <alignment horizontal="right" readingOrder="1"/>
    </xf>
    <xf numFmtId="165" fontId="25" fillId="4" borderId="13" xfId="0" applyNumberFormat="1" applyFont="1" applyFill="1" applyBorder="1" applyAlignment="1">
      <alignment horizontal="right" vertical="center"/>
    </xf>
    <xf numFmtId="165" fontId="25" fillId="4" borderId="3" xfId="0" applyNumberFormat="1" applyFont="1" applyFill="1" applyBorder="1" applyAlignment="1">
      <alignment horizontal="right" vertical="center"/>
    </xf>
    <xf numFmtId="0" fontId="67" fillId="0" borderId="0" xfId="0" applyFont="1"/>
    <xf numFmtId="0" fontId="67" fillId="0" borderId="0" xfId="0" applyFont="1" applyAlignment="1">
      <alignment horizontal="left" vertical="center"/>
    </xf>
    <xf numFmtId="2" fontId="5" fillId="0" borderId="14" xfId="0" applyNumberFormat="1" applyFont="1" applyBorder="1" applyAlignment="1">
      <alignment horizontal="left" vertical="center"/>
    </xf>
    <xf numFmtId="2" fontId="55" fillId="0" borderId="0" xfId="0" applyNumberFormat="1" applyFont="1" applyAlignment="1">
      <alignment horizontal="left" vertical="center"/>
    </xf>
    <xf numFmtId="2" fontId="55" fillId="0" borderId="0" xfId="0" applyNumberFormat="1" applyFont="1" applyAlignment="1">
      <alignment horizontal="right" vertical="center"/>
    </xf>
    <xf numFmtId="2" fontId="55" fillId="0" borderId="0" xfId="0" applyNumberFormat="1" applyFont="1"/>
    <xf numFmtId="0" fontId="14" fillId="0" borderId="3" xfId="4" applyNumberFormat="1" applyFont="1" applyBorder="1"/>
    <xf numFmtId="3" fontId="25" fillId="4" borderId="13" xfId="0" applyNumberFormat="1" applyFont="1" applyFill="1" applyBorder="1" applyAlignment="1">
      <alignment horizontal="right" vertical="top"/>
    </xf>
    <xf numFmtId="0" fontId="25" fillId="4" borderId="3" xfId="0" applyFont="1" applyFill="1" applyBorder="1" applyAlignment="1">
      <alignment horizontal="right"/>
    </xf>
    <xf numFmtId="0" fontId="63" fillId="0" borderId="0" xfId="44" applyFont="1"/>
    <xf numFmtId="0" fontId="68" fillId="0" borderId="0" xfId="44" applyFont="1"/>
    <xf numFmtId="0" fontId="63" fillId="0" borderId="0" xfId="45" applyFont="1" applyAlignment="1">
      <alignment horizontal="left" vertical="top" wrapText="1"/>
    </xf>
    <xf numFmtId="0" fontId="69" fillId="0" borderId="0" xfId="47" applyFont="1" applyAlignment="1">
      <alignment wrapText="1"/>
    </xf>
    <xf numFmtId="0" fontId="63" fillId="0" borderId="0" xfId="45" applyFont="1" applyFill="1" applyAlignment="1">
      <alignment wrapText="1"/>
    </xf>
    <xf numFmtId="0" fontId="63" fillId="0" borderId="0" xfId="44" applyFont="1" applyAlignment="1">
      <alignment horizontal="left" vertical="top" wrapText="1"/>
    </xf>
    <xf numFmtId="0" fontId="63" fillId="0" borderId="0" xfId="45" applyFont="1" applyFill="1"/>
    <xf numFmtId="0" fontId="70" fillId="0" borderId="0" xfId="47" applyFont="1"/>
    <xf numFmtId="0" fontId="63" fillId="0" borderId="0" xfId="44" applyFont="1" applyAlignment="1">
      <alignment wrapText="1"/>
    </xf>
    <xf numFmtId="0" fontId="71" fillId="0" borderId="0" xfId="1" applyFont="1" applyAlignment="1" applyProtection="1"/>
    <xf numFmtId="0" fontId="63" fillId="0" borderId="0" xfId="45" applyFont="1" applyAlignment="1">
      <alignment wrapText="1"/>
    </xf>
    <xf numFmtId="0" fontId="72" fillId="0" borderId="0" xfId="43" applyFont="1" applyAlignment="1">
      <alignment vertical="center" wrapText="1"/>
    </xf>
    <xf numFmtId="0" fontId="69" fillId="0" borderId="23" xfId="0" applyFont="1" applyBorder="1" applyAlignment="1">
      <alignment vertical="center"/>
    </xf>
    <xf numFmtId="0" fontId="70" fillId="0" borderId="23" xfId="0" applyFont="1" applyBorder="1" applyAlignment="1">
      <alignment horizontal="center" vertical="center" wrapText="1"/>
    </xf>
    <xf numFmtId="0" fontId="70" fillId="0" borderId="25" xfId="0" applyFont="1" applyBorder="1" applyAlignment="1">
      <alignment horizontal="center" vertical="center" wrapText="1"/>
    </xf>
    <xf numFmtId="0" fontId="70" fillId="0" borderId="23" xfId="0" applyFont="1" applyBorder="1" applyAlignment="1">
      <alignment vertical="center"/>
    </xf>
    <xf numFmtId="0" fontId="68" fillId="7" borderId="23" xfId="0" applyFont="1" applyFill="1" applyBorder="1" applyAlignment="1">
      <alignment vertical="center"/>
    </xf>
    <xf numFmtId="0" fontId="68" fillId="8" borderId="23" xfId="0" applyFont="1" applyFill="1" applyBorder="1" applyAlignment="1">
      <alignment vertical="center"/>
    </xf>
    <xf numFmtId="0" fontId="68" fillId="8" borderId="25" xfId="0" applyFont="1" applyFill="1" applyBorder="1" applyAlignment="1">
      <alignment vertical="center"/>
    </xf>
    <xf numFmtId="0" fontId="73" fillId="9" borderId="25" xfId="0" applyFont="1" applyFill="1" applyBorder="1" applyAlignment="1">
      <alignment vertical="center"/>
    </xf>
    <xf numFmtId="0" fontId="63" fillId="0" borderId="23" xfId="0" applyFont="1" applyBorder="1" applyAlignment="1">
      <alignment vertical="center"/>
    </xf>
    <xf numFmtId="0" fontId="63" fillId="0" borderId="25" xfId="0" applyFont="1" applyBorder="1" applyAlignment="1">
      <alignment vertical="center"/>
    </xf>
    <xf numFmtId="0" fontId="68" fillId="0" borderId="23" xfId="0" applyFont="1" applyBorder="1" applyAlignment="1">
      <alignment vertical="center"/>
    </xf>
    <xf numFmtId="0" fontId="73" fillId="10" borderId="25" xfId="0" applyFont="1" applyFill="1" applyBorder="1" applyAlignment="1">
      <alignment vertical="center"/>
    </xf>
    <xf numFmtId="0" fontId="73" fillId="10" borderId="23" xfId="0" applyFont="1" applyFill="1" applyBorder="1" applyAlignment="1">
      <alignment vertical="center"/>
    </xf>
    <xf numFmtId="0" fontId="68" fillId="11" borderId="25" xfId="0" applyFont="1" applyFill="1" applyBorder="1" applyAlignment="1">
      <alignment vertical="center"/>
    </xf>
    <xf numFmtId="0" fontId="70" fillId="0" borderId="22" xfId="0" applyFont="1" applyBorder="1" applyAlignment="1">
      <alignment vertical="center"/>
    </xf>
    <xf numFmtId="0" fontId="70" fillId="0" borderId="22" xfId="0" applyFont="1" applyBorder="1" applyAlignment="1">
      <alignment horizontal="center" vertical="center" wrapText="1"/>
    </xf>
    <xf numFmtId="0" fontId="70" fillId="0" borderId="24" xfId="0" applyFont="1" applyBorder="1" applyAlignment="1">
      <alignment horizontal="center" vertical="center" wrapText="1"/>
    </xf>
    <xf numFmtId="0" fontId="73" fillId="10" borderId="23" xfId="0" applyFont="1" applyFill="1" applyBorder="1" applyAlignment="1">
      <alignment vertical="center" wrapText="1"/>
    </xf>
    <xf numFmtId="0" fontId="68" fillId="11" borderId="25" xfId="0" applyFont="1" applyFill="1" applyBorder="1" applyAlignment="1">
      <alignment vertical="center" wrapText="1"/>
    </xf>
    <xf numFmtId="0" fontId="68" fillId="8" borderId="23" xfId="0" applyFont="1" applyFill="1" applyBorder="1" applyAlignment="1">
      <alignment vertical="center" wrapText="1"/>
    </xf>
    <xf numFmtId="0" fontId="68" fillId="8" borderId="25" xfId="0" applyFont="1" applyFill="1" applyBorder="1" applyAlignment="1">
      <alignment vertical="center" wrapText="1"/>
    </xf>
    <xf numFmtId="0" fontId="0" fillId="0" borderId="23" xfId="0" applyBorder="1" applyAlignment="1">
      <alignment vertical="center" wrapText="1"/>
    </xf>
    <xf numFmtId="0" fontId="0" fillId="0" borderId="25" xfId="0" applyBorder="1" applyAlignment="1">
      <alignment vertical="center" wrapText="1"/>
    </xf>
    <xf numFmtId="0" fontId="68" fillId="0" borderId="25" xfId="0" applyFont="1" applyBorder="1" applyAlignment="1">
      <alignment vertical="center"/>
    </xf>
    <xf numFmtId="0" fontId="68" fillId="0" borderId="26" xfId="0" applyFont="1" applyBorder="1" applyAlignment="1">
      <alignment vertical="center"/>
    </xf>
    <xf numFmtId="0" fontId="68" fillId="8" borderId="26" xfId="0" applyFont="1" applyFill="1" applyBorder="1" applyAlignment="1">
      <alignment vertical="center"/>
    </xf>
    <xf numFmtId="0" fontId="68" fillId="8" borderId="0" xfId="0" applyFont="1" applyFill="1" applyAlignment="1">
      <alignment vertical="center"/>
    </xf>
    <xf numFmtId="0" fontId="75" fillId="0" borderId="0" xfId="0" applyFont="1" applyAlignment="1">
      <alignment vertical="top" wrapText="1"/>
    </xf>
    <xf numFmtId="0" fontId="76" fillId="0" borderId="0" xfId="1" applyFont="1" applyAlignment="1" applyProtection="1"/>
    <xf numFmtId="180" fontId="5" fillId="0" borderId="0" xfId="0" applyNumberFormat="1" applyFont="1"/>
    <xf numFmtId="3" fontId="25" fillId="4" borderId="3" xfId="0" applyNumberFormat="1" applyFont="1" applyFill="1" applyBorder="1" applyAlignment="1">
      <alignment vertical="center"/>
    </xf>
    <xf numFmtId="1" fontId="13" fillId="0" borderId="3" xfId="0" applyNumberFormat="1" applyFont="1" applyBorder="1" applyAlignment="1">
      <alignment horizontal="right"/>
    </xf>
    <xf numFmtId="3" fontId="25" fillId="4" borderId="3" xfId="0" applyNumberFormat="1" applyFont="1" applyFill="1" applyBorder="1" applyAlignment="1">
      <alignment horizontal="right" vertical="center"/>
    </xf>
    <xf numFmtId="168" fontId="0" fillId="0" borderId="0" xfId="0" applyNumberFormat="1"/>
    <xf numFmtId="3" fontId="21" fillId="0" borderId="0" xfId="0" applyNumberFormat="1" applyFont="1"/>
    <xf numFmtId="9" fontId="0" fillId="0" borderId="0" xfId="4" applyFont="1" applyBorder="1"/>
    <xf numFmtId="167" fontId="5" fillId="0" borderId="0" xfId="0" applyNumberFormat="1" applyFont="1"/>
    <xf numFmtId="3" fontId="64" fillId="4" borderId="9" xfId="3" quotePrefix="1" applyNumberFormat="1" applyFont="1" applyFill="1" applyBorder="1" applyAlignment="1">
      <alignment horizontal="right" vertical="center" wrapText="1"/>
    </xf>
    <xf numFmtId="3" fontId="14" fillId="0" borderId="3" xfId="0" applyNumberFormat="1" applyFont="1" applyBorder="1" applyAlignment="1">
      <alignment vertical="center"/>
    </xf>
    <xf numFmtId="3" fontId="14" fillId="0" borderId="5" xfId="0" applyNumberFormat="1" applyFont="1" applyBorder="1" applyAlignment="1">
      <alignment vertical="center"/>
    </xf>
    <xf numFmtId="0" fontId="30" fillId="0" borderId="3" xfId="0" applyFont="1" applyBorder="1" applyAlignment="1">
      <alignment vertical="center"/>
    </xf>
    <xf numFmtId="3" fontId="0" fillId="0" borderId="0" xfId="4" applyNumberFormat="1" applyFont="1"/>
    <xf numFmtId="0" fontId="25" fillId="4" borderId="0" xfId="0" applyFont="1" applyFill="1" applyAlignment="1">
      <alignment horizontal="left" vertical="center"/>
    </xf>
    <xf numFmtId="0" fontId="25" fillId="4" borderId="0" xfId="0" applyFont="1" applyFill="1" applyAlignment="1">
      <alignment horizontal="center" vertical="center"/>
    </xf>
    <xf numFmtId="0" fontId="49" fillId="4" borderId="9" xfId="0" applyFont="1" applyFill="1" applyBorder="1" applyAlignment="1">
      <alignment horizontal="right" vertical="center"/>
    </xf>
    <xf numFmtId="3" fontId="25" fillId="4" borderId="3" xfId="0" applyNumberFormat="1" applyFont="1" applyFill="1" applyBorder="1" applyAlignment="1">
      <alignment horizontal="right" vertical="center" wrapText="1"/>
    </xf>
    <xf numFmtId="9" fontId="30" fillId="0" borderId="3" xfId="0" applyNumberFormat="1" applyFont="1" applyBorder="1" applyAlignment="1">
      <alignment horizontal="right" vertical="center"/>
    </xf>
    <xf numFmtId="0" fontId="77" fillId="14" borderId="3" xfId="0" applyFont="1" applyFill="1" applyBorder="1" applyAlignment="1">
      <alignment vertical="center" wrapText="1"/>
    </xf>
    <xf numFmtId="0" fontId="77" fillId="14" borderId="3" xfId="0" applyFont="1" applyFill="1" applyBorder="1" applyAlignment="1">
      <alignment horizontal="right" vertical="center" wrapText="1"/>
    </xf>
    <xf numFmtId="0" fontId="52" fillId="4" borderId="3" xfId="0" applyFont="1" applyFill="1" applyBorder="1" applyAlignment="1">
      <alignment horizontal="right" vertical="center"/>
    </xf>
    <xf numFmtId="169" fontId="53" fillId="0" borderId="3" xfId="39" applyNumberFormat="1" applyFont="1" applyFill="1" applyBorder="1" applyAlignment="1">
      <alignment horizontal="right" vertical="center"/>
    </xf>
    <xf numFmtId="169" fontId="14" fillId="0" borderId="3" xfId="39" applyNumberFormat="1" applyFont="1" applyFill="1" applyBorder="1" applyAlignment="1">
      <alignment horizontal="right" vertical="center"/>
    </xf>
    <xf numFmtId="0" fontId="14" fillId="0" borderId="5" xfId="0" applyFont="1" applyBorder="1" applyAlignment="1">
      <alignment horizontal="left" vertical="center"/>
    </xf>
    <xf numFmtId="0" fontId="5" fillId="0" borderId="0" xfId="0" applyFont="1" applyAlignment="1">
      <alignment horizontal="left" vertical="top" wrapText="1"/>
    </xf>
  </cellXfs>
  <cellStyles count="50">
    <cellStyle name="]_x000d__x000a_Zoomed=1_x000d__x000a_Row=0_x000d__x000a_Column=0_x000d__x000a_Height=0_x000d__x000a_Width=0_x000d__x000a_FontName=FoxFont_x000d__x000a_FontStyle=0_x000d__x000a_FontSize=9_x000d__x000a_PrtFontName=FoxPrin" xfId="5" xr:uid="{00000000-0005-0000-0000-000000000000}"/>
    <cellStyle name="Comma" xfId="39" builtinId="3"/>
    <cellStyle name="Comma 2" xfId="6" xr:uid="{00000000-0005-0000-0000-000002000000}"/>
    <cellStyle name="Comma 2 2" xfId="7" xr:uid="{00000000-0005-0000-0000-000003000000}"/>
    <cellStyle name="Comma 2 3" xfId="8" xr:uid="{00000000-0005-0000-0000-000004000000}"/>
    <cellStyle name="Comma 3" xfId="9" xr:uid="{00000000-0005-0000-0000-000005000000}"/>
    <cellStyle name="Comma 4" xfId="10" xr:uid="{00000000-0005-0000-0000-000006000000}"/>
    <cellStyle name="Comma 5" xfId="11" xr:uid="{00000000-0005-0000-0000-000007000000}"/>
    <cellStyle name="Comma 6" xfId="12" xr:uid="{00000000-0005-0000-0000-000008000000}"/>
    <cellStyle name="Heading 1" xfId="41" builtinId="16" customBuiltin="1"/>
    <cellStyle name="Heading 1 2" xfId="43" xr:uid="{AA3253E1-FAB0-4ACB-8C9A-737FB3734069}"/>
    <cellStyle name="Heading 2" xfId="42" builtinId="17" customBuiltin="1"/>
    <cellStyle name="Heading 2 2" xfId="47" xr:uid="{E53D2CDC-F203-420E-B43E-DD88AFFC3987}"/>
    <cellStyle name="Hyperlink" xfId="1" builtinId="8"/>
    <cellStyle name="Hyperlink 2" xfId="37" xr:uid="{00000000-0005-0000-0000-00000A000000}"/>
    <cellStyle name="Hyperlink 3" xfId="46" xr:uid="{FB0E41A2-BE75-4EF6-8B19-26C59E4DC4C1}"/>
    <cellStyle name="Normal" xfId="0" builtinId="0"/>
    <cellStyle name="Normal 10" xfId="13" xr:uid="{00000000-0005-0000-0000-00000C000000}"/>
    <cellStyle name="Normal 11" xfId="14" xr:uid="{00000000-0005-0000-0000-00000D000000}"/>
    <cellStyle name="Normal 12" xfId="15" xr:uid="{00000000-0005-0000-0000-00000E000000}"/>
    <cellStyle name="Normal 13" xfId="16" xr:uid="{00000000-0005-0000-0000-00000F000000}"/>
    <cellStyle name="Normal 14" xfId="17" xr:uid="{00000000-0005-0000-0000-000010000000}"/>
    <cellStyle name="Normal 15" xfId="18" xr:uid="{00000000-0005-0000-0000-000011000000}"/>
    <cellStyle name="Normal 16" xfId="36" xr:uid="{00000000-0005-0000-0000-000012000000}"/>
    <cellStyle name="Normal 17" xfId="44" xr:uid="{4F521B11-A6B3-4363-BE28-3D36400C706E}"/>
    <cellStyle name="Normal 18" xfId="49" xr:uid="{AEB74F2C-CB75-47E4-969E-DDB28105C708}"/>
    <cellStyle name="Normal 2" xfId="3" xr:uid="{00000000-0005-0000-0000-000013000000}"/>
    <cellStyle name="Normal 2 2" xfId="19" xr:uid="{00000000-0005-0000-0000-000014000000}"/>
    <cellStyle name="Normal 2 3" xfId="20" xr:uid="{00000000-0005-0000-0000-000015000000}"/>
    <cellStyle name="Normal 2 4" xfId="21" xr:uid="{00000000-0005-0000-0000-000016000000}"/>
    <cellStyle name="Normal 2 5" xfId="22" xr:uid="{00000000-0005-0000-0000-000017000000}"/>
    <cellStyle name="Normal 2 6" xfId="38" xr:uid="{00000000-0005-0000-0000-000018000000}"/>
    <cellStyle name="Normal 24" xfId="48" xr:uid="{DBCB4CAF-7D09-4DF7-AB2E-245032B92222}"/>
    <cellStyle name="Normal 3" xfId="2" xr:uid="{00000000-0005-0000-0000-000019000000}"/>
    <cellStyle name="Normal 3 2" xfId="23" xr:uid="{00000000-0005-0000-0000-00001A000000}"/>
    <cellStyle name="Normal 3 3" xfId="24" xr:uid="{00000000-0005-0000-0000-00001B000000}"/>
    <cellStyle name="Normal 4" xfId="25" xr:uid="{00000000-0005-0000-0000-00001C000000}"/>
    <cellStyle name="Normal 4 2" xfId="26" xr:uid="{00000000-0005-0000-0000-00001D000000}"/>
    <cellStyle name="Normal 4 3" xfId="27" xr:uid="{00000000-0005-0000-0000-00001E000000}"/>
    <cellStyle name="Normal 5" xfId="28" xr:uid="{00000000-0005-0000-0000-00001F000000}"/>
    <cellStyle name="Normal 6" xfId="29" xr:uid="{00000000-0005-0000-0000-000020000000}"/>
    <cellStyle name="Normal 7" xfId="30" xr:uid="{00000000-0005-0000-0000-000021000000}"/>
    <cellStyle name="Normal 8" xfId="31" xr:uid="{00000000-0005-0000-0000-000022000000}"/>
    <cellStyle name="Normal 9" xfId="32" xr:uid="{00000000-0005-0000-0000-000023000000}"/>
    <cellStyle name="Normal_T4" xfId="40" xr:uid="{00000000-0005-0000-0000-000024000000}"/>
    <cellStyle name="Paragraph Han" xfId="45" xr:uid="{2FBF3970-CD96-46C4-9C7E-7892105EA62B}"/>
    <cellStyle name="Percent" xfId="4" builtinId="5"/>
    <cellStyle name="Percent 2" xfId="33" xr:uid="{00000000-0005-0000-0000-000026000000}"/>
    <cellStyle name="Percent 2 2" xfId="34" xr:uid="{00000000-0005-0000-0000-000027000000}"/>
    <cellStyle name="Percent 2 3" xfId="35" xr:uid="{00000000-0005-0000-0000-000028000000}"/>
  </cellStyles>
  <dxfs count="466">
    <dxf>
      <font>
        <b val="0"/>
        <i val="0"/>
        <strike val="0"/>
        <condense val="0"/>
        <extend val="0"/>
        <outline val="0"/>
        <shadow val="0"/>
        <u val="none"/>
        <vertAlign val="baseline"/>
        <sz val="12"/>
        <color auto="1"/>
        <name val="Calibri"/>
        <family val="2"/>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family val="2"/>
        <scheme val="minor"/>
      </font>
      <alignment horizontal="righ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border outline="0">
        <right style="thin">
          <color indexed="64"/>
        </right>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2" formatCode="0.00"/>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border diagonalUp="0" diagonalDown="0" outline="0">
        <left style="thin">
          <color indexed="64"/>
        </left>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0" formatCode="Genera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outline="0">
        <right style="thin">
          <color indexed="64"/>
        </right>
      </border>
    </dxf>
    <dxf>
      <alignment horizontal="left"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3" formatCode="#,##0"/>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family val="2"/>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minor"/>
      </font>
      <numFmt numFmtId="3" formatCode="#,##0"/>
      <alignment horizontal="right" vertical="bottom" textRotation="0" wrapText="0" indent="0" justifyLastLine="0" shrinkToFit="0" readingOrder="0"/>
      <border diagonalUp="0" diagonalDown="0">
        <left style="thin">
          <color indexed="64"/>
        </left>
        <right style="thin">
          <color indexed="64"/>
        </right>
        <top/>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78"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outline="0">
        <right style="thin">
          <color indexed="64"/>
        </right>
      </border>
    </dxf>
    <dxf>
      <font>
        <strike val="0"/>
        <outline val="0"/>
        <shadow val="0"/>
        <u val="none"/>
        <vertAlign val="baseline"/>
        <sz val="12"/>
        <name val="Calibri"/>
        <family val="2"/>
        <scheme val="minor"/>
      </font>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tint="-0.249977111117893"/>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general" vertical="center"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right"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scheme val="minor"/>
      </font>
      <numFmt numFmtId="1" formatCode="0"/>
      <alignment horizontal="left" vertical="bottom" textRotation="0" wrapText="0" indent="0" justifyLastLine="0" shrinkToFit="0" readingOrder="0"/>
      <border diagonalUp="0" diagonalDown="0">
        <left/>
        <right/>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77" formatCode="[&gt;=0.05]#,##0.0;[=0]0.0,;&quot;[low]&quo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theme="3"/>
        </left>
        <right/>
        <top style="thin">
          <color theme="3"/>
        </top>
        <bottom style="thin">
          <color theme="3"/>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border diagonalUp="0" diagonalDown="0">
        <left style="thin">
          <color indexed="64"/>
        </left>
        <right/>
        <top style="thin">
          <color indexed="64"/>
        </top>
        <bottom style="thin">
          <color indexed="64"/>
        </bottom>
      </border>
    </dxf>
    <dxf>
      <border>
        <right style="thin">
          <color indexed="64"/>
        </right>
      </border>
    </dxf>
    <dxf>
      <border>
        <right style="thin">
          <color indexed="64"/>
        </right>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minor"/>
      </font>
      <fill>
        <patternFill patternType="solid">
          <fgColor indexed="64"/>
          <bgColor rgb="FFA8D08D"/>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rgb="FFA8D08D"/>
        </patternFill>
      </fill>
      <alignment horizontal="general" vertical="center" textRotation="0" wrapText="0"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1"/>
        <color rgb="FF000000"/>
        <name val="Calibri"/>
        <family val="2"/>
        <scheme val="min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name val="Calibri"/>
        <family val="2"/>
        <scheme val="minor"/>
      </font>
    </dxf>
    <dxf>
      <border outline="0">
        <bottom style="medium">
          <color indexed="64"/>
        </bottom>
      </border>
    </dxf>
    <dxf>
      <font>
        <strike val="0"/>
        <outline val="0"/>
        <shadow val="0"/>
        <u val="none"/>
        <name val="Calibri"/>
        <family val="2"/>
        <scheme val="minor"/>
      </font>
    </dxf>
    <dxf>
      <font>
        <b val="0"/>
        <i val="0"/>
        <strike val="0"/>
        <condense val="0"/>
        <extend val="0"/>
        <outline val="0"/>
        <shadow val="0"/>
        <u/>
        <vertAlign val="baseline"/>
        <sz val="12"/>
        <color auto="1"/>
        <name val="Calibri"/>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auto="1"/>
        <name val="Calibri"/>
        <scheme val="minor"/>
      </font>
    </dxf>
  </dxfs>
  <tableStyles count="1" defaultTableStyle="TableStyleLight8" defaultPivotStyle="PivotStyleLight16">
    <tableStyle name="Table Style 1" pivot="0" count="0" xr9:uid="{65A48D57-ABEE-4CE6-9C60-DD3442BFC32B}"/>
  </tableStyles>
  <colors>
    <mruColors>
      <color rgb="FF0563C1"/>
      <color rgb="FFBFBFBF"/>
      <color rgb="FF0000FF"/>
      <color rgb="FF1F497D"/>
      <color rgb="FF4A7EBB"/>
      <color rgb="FF08519C"/>
      <color rgb="FF272558"/>
      <color rgb="FF17375E"/>
      <color rgb="FF3182BD"/>
      <color rgb="FF6BA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0000000}" name="Contents" displayName="Contents" ref="A7:C38" totalsRowShown="0" headerRowDxfId="465" dataDxfId="464">
  <autoFilter ref="A7:C38" xr:uid="{00000000-0009-0000-0100-00002A000000}">
    <filterColumn colId="0" hiddenButton="1"/>
    <filterColumn colId="1" hiddenButton="1"/>
    <filterColumn colId="2" hiddenButton="1"/>
  </autoFilter>
  <tableColumns count="3">
    <tableColumn id="1" xr3:uid="{00000000-0010-0000-0000-000001000000}" name="Indicator" dataDxfId="463"/>
    <tableColumn id="2" xr3:uid="{00000000-0010-0000-0000-000002000000}" name="Theme" dataDxfId="462"/>
    <tableColumn id="3" xr3:uid="{00000000-0010-0000-0000-000003000000}" name="Indicator name" dataDxfId="461"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le3.3" displayName="Table3.3" ref="A6:F8" totalsRowShown="0" headerRowDxfId="386" headerRowBorderDxfId="385" tableBorderDxfId="384" totalsRowBorderDxfId="383">
  <autoFilter ref="A6:F8" xr:uid="{00000000-0009-0000-0100-000010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Indicator variable"/>
    <tableColumn id="2" xr3:uid="{00000000-0010-0000-0700-000002000000}" name="2001"/>
    <tableColumn id="3" xr3:uid="{00000000-0010-0000-0700-000003000000}" name="2006"/>
    <tableColumn id="4" xr3:uid="{00000000-0010-0000-0700-000004000000}" name="2009"/>
    <tableColumn id="5" xr3:uid="{00000000-0010-0000-0700-000005000000}" name="2011"/>
    <tableColumn id="6" xr3:uid="{00000000-0010-0000-0700-000006000000}" name="2016"/>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e3.4.1" displayName="Table3.4.1" ref="A7:G10" totalsRowShown="0" headerRowDxfId="382" headerRowBorderDxfId="381" tableBorderDxfId="380" totalsRowBorderDxfId="379">
  <autoFilter ref="A7:G10" xr:uid="{00000000-0009-0000-0100-00001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800-000001000000}" name="Grant Type"/>
    <tableColumn id="2" xr3:uid="{00000000-0010-0000-0800-000002000000}" name="2009/10"/>
    <tableColumn id="3" xr3:uid="{00000000-0010-0000-0800-000003000000}" name="2010/11"/>
    <tableColumn id="4" xr3:uid="{00000000-0010-0000-0800-000004000000}" name="2011/12"/>
    <tableColumn id="5" xr3:uid="{00000000-0010-0000-0800-000005000000}" name="2012/13"/>
    <tableColumn id="6" xr3:uid="{00000000-0010-0000-0800-000006000000}" name="2013/14"/>
    <tableColumn id="7" xr3:uid="{00000000-0010-0000-0800-000007000000}" name="2014/15"/>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e3.4.2" displayName="Table3.4.2" ref="A17:K20" totalsRowShown="0" headerRowDxfId="378" headerRowBorderDxfId="377" tableBorderDxfId="376" totalsRowBorderDxfId="375">
  <autoFilter ref="A17:K20"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900-000001000000}" name="Grant Type"/>
    <tableColumn id="2" xr3:uid="{00000000-0010-0000-0900-000002000000}" name="2014/15"/>
    <tableColumn id="3" xr3:uid="{00000000-0010-0000-0900-000003000000}" name="2015/16"/>
    <tableColumn id="4" xr3:uid="{00000000-0010-0000-0900-000004000000}" name="2016/17"/>
    <tableColumn id="5" xr3:uid="{00000000-0010-0000-0900-000005000000}" name="2017/18"/>
    <tableColumn id="6" xr3:uid="{00000000-0010-0000-0900-000006000000}" name="2018/19"/>
    <tableColumn id="7" xr3:uid="{00000000-0010-0000-0900-000007000000}" name="2019/20"/>
    <tableColumn id="8" xr3:uid="{00000000-0010-0000-0900-000008000000}" name="2020/21"/>
    <tableColumn id="9" xr3:uid="{0A581BC7-5630-4A1C-A1EF-5BFB898B99CC}" name="2021/22"/>
    <tableColumn id="10" xr3:uid="{A1A9B95B-8356-45BD-AD7B-C7BA0FA17810}" name="2022/23"/>
    <tableColumn id="11" xr3:uid="{9E7B8530-7B7F-4998-A4C1-19E5F1E813AB}" name="2023/24" dataDxfId="374"/>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Table3.5" displayName="Table3.5" ref="A6:F12" totalsRowShown="0" headerRowDxfId="373" dataDxfId="371" headerRowBorderDxfId="372" tableBorderDxfId="370" dataCellStyle="Percent">
  <autoFilter ref="A6:F12" xr:uid="{00000000-0009-0000-0100-00001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A00-000001000000}" name="Heating Type" dataDxfId="369"/>
    <tableColumn id="2" xr3:uid="{00000000-0010-0000-0A00-000002000000}" name="2004" dataDxfId="368" dataCellStyle="Percent"/>
    <tableColumn id="3" xr3:uid="{00000000-0010-0000-0A00-000003000000}" name="2006" dataDxfId="367" dataCellStyle="Percent"/>
    <tableColumn id="4" xr3:uid="{00000000-0010-0000-0A00-000004000000}" name="2009" dataDxfId="366" dataCellStyle="Percent"/>
    <tableColumn id="5" xr3:uid="{00000000-0010-0000-0A00-000005000000}" name="2011"/>
    <tableColumn id="6" xr3:uid="{00000000-0010-0000-0A00-000006000000}" name="2016" dataDxfId="365"/>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Table4.1" displayName="Table4.1" ref="A6:J7" totalsRowShown="0" headerRowDxfId="364" headerRowBorderDxfId="363" tableBorderDxfId="362" totalsRowBorderDxfId="361">
  <autoFilter ref="A6:J7"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D00-000001000000}" name="Indicator variable" dataDxfId="360"/>
    <tableColumn id="2" xr3:uid="{00000000-0010-0000-0D00-000002000000}" name="2010/11" dataDxfId="359"/>
    <tableColumn id="3" xr3:uid="{00000000-0010-0000-0D00-000003000000}" name="2011/12" dataDxfId="358"/>
    <tableColumn id="4" xr3:uid="{00000000-0010-0000-0D00-000004000000}" name="2012/13" dataDxfId="357"/>
    <tableColumn id="5" xr3:uid="{00000000-0010-0000-0D00-000005000000}" name="2013/14" dataDxfId="356"/>
    <tableColumn id="6" xr3:uid="{00000000-0010-0000-0D00-000006000000}" name="2014/15" dataDxfId="355"/>
    <tableColumn id="7" xr3:uid="{00000000-0010-0000-0D00-000007000000}" name="2015/16" dataDxfId="354"/>
    <tableColumn id="8" xr3:uid="{00000000-0010-0000-0D00-000008000000}" name="2016/17" dataDxfId="353"/>
    <tableColumn id="9" xr3:uid="{00000000-0010-0000-0D00-000009000000}" name="2017/18" dataDxfId="352"/>
    <tableColumn id="10" xr3:uid="{00000000-0010-0000-0D00-00000A000000}" name="2018/19" dataDxfId="351"/>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Table4.2" displayName="Table4.2" ref="A6:K7" totalsRowShown="0" headerRowDxfId="350" headerRowBorderDxfId="349" tableBorderDxfId="348" totalsRowBorderDxfId="347">
  <autoFilter ref="A6:K7"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E00-000001000000}" name="Indicator variable" dataDxfId="346"/>
    <tableColumn id="2" xr3:uid="{00000000-0010-0000-0E00-000002000000}" name="Units" dataDxfId="345"/>
    <tableColumn id="3" xr3:uid="{00000000-0010-0000-0E00-000003000000}" name="2010/11" dataDxfId="344"/>
    <tableColumn id="4" xr3:uid="{00000000-0010-0000-0E00-000004000000}" name="2011/12" dataDxfId="343"/>
    <tableColumn id="5" xr3:uid="{00000000-0010-0000-0E00-000005000000}" name="2012/13" dataDxfId="342"/>
    <tableColumn id="6" xr3:uid="{00000000-0010-0000-0E00-000006000000}" name="2013/14" dataDxfId="341"/>
    <tableColumn id="7" xr3:uid="{00000000-0010-0000-0E00-000007000000}" name="2014/15" dataDxfId="340"/>
    <tableColumn id="8" xr3:uid="{00000000-0010-0000-0E00-000008000000}" name="2015/16" dataDxfId="339"/>
    <tableColumn id="9" xr3:uid="{00000000-0010-0000-0E00-000009000000}" name="2016/17" dataDxfId="338"/>
    <tableColumn id="10" xr3:uid="{00000000-0010-0000-0E00-00000A000000}" name="2017/18" dataDxfId="337"/>
    <tableColumn id="11" xr3:uid="{00000000-0010-0000-0E00-00000B000000}" name="2018/19" dataDxfId="336"/>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Table5.1.1" displayName="Table5.1.1" ref="A8:K9" totalsRowShown="0" headerRowDxfId="335" dataDxfId="333" headerRowBorderDxfId="334" tableBorderDxfId="332">
  <tableColumns count="11">
    <tableColumn id="1" xr3:uid="{00000000-0010-0000-0F00-000001000000}" name="Indicator variable" dataDxfId="331"/>
    <tableColumn id="2" xr3:uid="{00000000-0010-0000-0F00-000002000000}" name="Units" dataDxfId="330"/>
    <tableColumn id="3" xr3:uid="{00000000-0010-0000-0F00-000003000000}" name="2014" dataDxfId="329"/>
    <tableColumn id="4" xr3:uid="{00000000-0010-0000-0F00-000004000000}" name="2015" dataDxfId="328"/>
    <tableColumn id="5" xr3:uid="{00000000-0010-0000-0F00-000005000000}" name="2016" dataDxfId="327"/>
    <tableColumn id="6" xr3:uid="{00000000-0010-0000-0F00-000006000000}" name="2017" dataDxfId="326"/>
    <tableColumn id="7" xr3:uid="{00000000-0010-0000-0F00-000007000000}" name="2018" dataDxfId="325"/>
    <tableColumn id="8" xr3:uid="{00000000-0010-0000-0F00-000008000000}" name="2019" dataDxfId="324"/>
    <tableColumn id="9" xr3:uid="{00000000-0010-0000-0F00-000009000000}" name="2020" dataDxfId="323"/>
    <tableColumn id="10" xr3:uid="{00000000-0010-0000-0F00-00000A000000}" name="2021" dataDxfId="322"/>
    <tableColumn id="11" xr3:uid="{30EE44D5-4396-4BDB-A360-F187D74883C1}" name="2022" dataDxfId="321"/>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Table5.1.2" displayName="Table5.1.2" ref="A13:K19" totalsRowShown="0" headerRowDxfId="320" dataDxfId="318" headerRowBorderDxfId="319" tableBorderDxfId="317">
  <tableColumns count="11">
    <tableColumn id="1" xr3:uid="{00000000-0010-0000-1000-000001000000}" name="Emission ranges" dataDxfId="316"/>
    <tableColumn id="2" xr3:uid="{00000000-0010-0000-1000-000002000000}" name="Units" dataDxfId="315"/>
    <tableColumn id="3" xr3:uid="{00000000-0010-0000-1000-000003000000}" name="2014" dataDxfId="314"/>
    <tableColumn id="4" xr3:uid="{00000000-0010-0000-1000-000004000000}" name="2015" dataDxfId="313"/>
    <tableColumn id="5" xr3:uid="{00000000-0010-0000-1000-000005000000}" name="2016" dataDxfId="312"/>
    <tableColumn id="6" xr3:uid="{00000000-0010-0000-1000-000006000000}" name="2017" dataDxfId="311"/>
    <tableColumn id="7" xr3:uid="{00000000-0010-0000-1000-000007000000}" name="2018" dataDxfId="310"/>
    <tableColumn id="8" xr3:uid="{00000000-0010-0000-1000-000008000000}" name="2019" dataDxfId="309"/>
    <tableColumn id="9" xr3:uid="{00000000-0010-0000-1000-000009000000}" name="2020" dataDxfId="308"/>
    <tableColumn id="10" xr3:uid="{00000000-0010-0000-1000-00000A000000}" name="2021" dataDxfId="307"/>
    <tableColumn id="11" xr3:uid="{97B6796D-77D4-46F5-8742-32AC5CADA45E}" name="2022" dataDxfId="306"/>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7DE8344-E4E8-484C-9C0D-490E84DAE45A}" name="Table5.26" displayName="Table5.26" ref="A8:P11" headerRowDxfId="305" headerRowBorderDxfId="304" tableBorderDxfId="303" totalsRowBorderDxfId="302">
  <tableColumns count="16">
    <tableColumn id="1" xr3:uid="{00781F85-15D6-4D21-8D34-D9552B13C706}" name="Indicator varibale"/>
    <tableColumn id="2" xr3:uid="{B6EEE1DF-7F19-4BF4-88DF-99A0DD85C1B5}" name="Unit"/>
    <tableColumn id="3" xr3:uid="{F3321639-3E16-4929-B375-CA858E235307}" name="2008"/>
    <tableColumn id="4" xr3:uid="{AB5C8D8E-3F2B-4E06-95FC-9C764165CEF1}" name="2009"/>
    <tableColumn id="5" xr3:uid="{C302C856-E502-4186-AD73-97CE37B9655E}" name="2010"/>
    <tableColumn id="6" xr3:uid="{5FD21265-6E7F-41BC-B5B9-9EC339027583}" name="2011"/>
    <tableColumn id="7" xr3:uid="{A3E624F3-68A3-4D69-AB97-CD71EB3A56AB}" name="2012"/>
    <tableColumn id="8" xr3:uid="{EE3E0AED-C907-4CBB-B9FF-1137A1C0175F}" name="2013"/>
    <tableColumn id="9" xr3:uid="{234B16A5-DA68-40D3-98DE-12B2CA9E83C4}" name="2014"/>
    <tableColumn id="10" xr3:uid="{1AAA275B-5155-4B87-ACA2-574F12D59189}" name="2015"/>
    <tableColumn id="11" xr3:uid="{6FF505C9-87FA-43C2-92AE-C767A3E91A1E}" name="2016"/>
    <tableColumn id="12" xr3:uid="{C70276C8-3C75-404B-B993-F8263130B064}" name="2017"/>
    <tableColumn id="13" xr3:uid="{DAFD036E-82BF-4AB9-B965-9AB2465FF025}" name="2018"/>
    <tableColumn id="14" xr3:uid="{35EBAF16-44C0-4E94-BC6C-46E82D376C7B}" name="2019"/>
    <tableColumn id="15" xr3:uid="{4C2391BE-3BCF-40FB-8721-4F22BCA797DE}" name="2020"/>
    <tableColumn id="16" xr3:uid="{6E2C24C6-363F-4B85-9FD6-6480F554D05C}" name="2021"/>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2000000}" name="Table5.3" displayName="Table5.3" ref="A7:V16" totalsRowShown="0" headerRowDxfId="301" headerRowBorderDxfId="300" tableBorderDxfId="299" totalsRowBorderDxfId="298">
  <tableColumns count="22">
    <tableColumn id="1" xr3:uid="{00000000-0010-0000-1200-000001000000}" name="Transport mode" dataDxfId="297" dataCellStyle="Normal 3"/>
    <tableColumn id="2" xr3:uid="{00000000-0010-0000-1200-000002000000}" name="1999-2001" dataDxfId="296" dataCellStyle="Normal 3"/>
    <tableColumn id="3" xr3:uid="{00000000-0010-0000-1200-000003000000}" name="2000-2002" dataDxfId="295" dataCellStyle="Normal 3"/>
    <tableColumn id="4" xr3:uid="{00000000-0010-0000-1200-000004000000}" name="2001-2003" dataDxfId="294" dataCellStyle="Normal 3"/>
    <tableColumn id="5" xr3:uid="{00000000-0010-0000-1200-000005000000}" name="2002-2004" dataDxfId="293" dataCellStyle="Normal 3"/>
    <tableColumn id="6" xr3:uid="{00000000-0010-0000-1200-000006000000}" name="2003-2005" dataDxfId="292" dataCellStyle="Normal 3"/>
    <tableColumn id="7" xr3:uid="{00000000-0010-0000-1200-000007000000}" name="2004-2006" dataDxfId="291" dataCellStyle="Normal 3"/>
    <tableColumn id="8" xr3:uid="{00000000-0010-0000-1200-000008000000}" name="2005-2007" dataDxfId="290" dataCellStyle="Normal 3"/>
    <tableColumn id="9" xr3:uid="{00000000-0010-0000-1200-000009000000}" name="2006-2008" dataDxfId="289" dataCellStyle="Normal 3"/>
    <tableColumn id="10" xr3:uid="{00000000-0010-0000-1200-00000A000000}" name="2007-2009" dataDxfId="288" dataCellStyle="Normal 3"/>
    <tableColumn id="11" xr3:uid="{00000000-0010-0000-1200-00000B000000}" name="2008-2010" dataDxfId="287" dataCellStyle="Normal 3"/>
    <tableColumn id="12" xr3:uid="{00000000-0010-0000-1200-00000C000000}" name="2009-2011" dataDxfId="286" dataCellStyle="Normal 3"/>
    <tableColumn id="13" xr3:uid="{00000000-0010-0000-1200-00000D000000}" name="2010-2012" dataDxfId="285" dataCellStyle="Normal 3"/>
    <tableColumn id="14" xr3:uid="{00000000-0010-0000-1200-00000E000000}" name="2011-2013" dataDxfId="284" dataCellStyle="Normal 3"/>
    <tableColumn id="15" xr3:uid="{00000000-0010-0000-1200-00000F000000}" name="2012-2014" dataDxfId="283" dataCellStyle="Normal 3"/>
    <tableColumn id="16" xr3:uid="{00000000-0010-0000-1200-000010000000}" name="2013-2015"/>
    <tableColumn id="17" xr3:uid="{00000000-0010-0000-1200-000011000000}" name="2014-2016"/>
    <tableColumn id="18" xr3:uid="{00000000-0010-0000-1200-000012000000}" name="2015-2017"/>
    <tableColumn id="19" xr3:uid="{00000000-0010-0000-1200-000013000000}" name="2016-2018"/>
    <tableColumn id="20" xr3:uid="{00000000-0010-0000-1200-000014000000}" name="2017-2019"/>
    <tableColumn id="21" xr3:uid="{00000000-0010-0000-1200-000015000000}" name="2020 _x000a_[note 1]"/>
    <tableColumn id="22" xr3:uid="{72860B04-5B37-4B18-B121-D3F2E5D489DE}" name="2021_x000a_[note 1]"/>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A5E475-CF7C-4DD7-92BA-B2BDA1A340D1}" name="IndicatorTrends" displayName="IndicatorTrends" ref="A1:C50" totalsRowShown="0" headerRowDxfId="460" dataDxfId="458" headerRowBorderDxfId="459" tableBorderDxfId="457">
  <tableColumns count="3">
    <tableColumn id="1" xr3:uid="{6265946F-ABD9-4569-AC7B-DB1EEFFDD1C2}" name="Indicator " dataDxfId="456"/>
    <tableColumn id="2" xr3:uid="{0B319E7A-6E46-4403-9C0B-C01B1FF19819}" name="Long term trend" dataDxfId="455"/>
    <tableColumn id="3" xr3:uid="{CE2DD32D-9634-4953-B5F4-3CA59CB1CAB8}" name="Recent trend" dataDxfId="454"/>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3000000}" name="Table5.4" displayName="Table5.4" ref="A6:V9" totalsRowShown="0" headerRowDxfId="282" dataDxfId="280" headerRowBorderDxfId="281" tableBorderDxfId="279" totalsRowBorderDxfId="278" dataCellStyle="Normal 2">
  <tableColumns count="22">
    <tableColumn id="1" xr3:uid="{00000000-0010-0000-1300-000001000000}" name="Transport mode" dataDxfId="277" dataCellStyle="Normal 2"/>
    <tableColumn id="2" xr3:uid="{00000000-0010-0000-1300-000002000000}" name="1999-2001" dataDxfId="276" dataCellStyle="Percent"/>
    <tableColumn id="3" xr3:uid="{00000000-0010-0000-1300-000003000000}" name="2000-2002" dataDxfId="275" dataCellStyle="Normal 2"/>
    <tableColumn id="4" xr3:uid="{00000000-0010-0000-1300-000004000000}" name="2001-2003" dataDxfId="274" dataCellStyle="Normal 2"/>
    <tableColumn id="5" xr3:uid="{00000000-0010-0000-1300-000005000000}" name="2002-2004" dataDxfId="273" dataCellStyle="Normal 2"/>
    <tableColumn id="6" xr3:uid="{00000000-0010-0000-1300-000006000000}" name="2003-2005" dataDxfId="272" dataCellStyle="Normal 2"/>
    <tableColumn id="7" xr3:uid="{00000000-0010-0000-1300-000007000000}" name="2004-2006" dataDxfId="271" dataCellStyle="Normal 2"/>
    <tableColumn id="8" xr3:uid="{00000000-0010-0000-1300-000008000000}" name="2005-2007" dataDxfId="270" dataCellStyle="Normal 2"/>
    <tableColumn id="9" xr3:uid="{00000000-0010-0000-1300-000009000000}" name="2006-2008" dataDxfId="269" dataCellStyle="Normal 2"/>
    <tableColumn id="10" xr3:uid="{00000000-0010-0000-1300-00000A000000}" name="2007-2009" dataDxfId="268" dataCellStyle="Normal 2"/>
    <tableColumn id="11" xr3:uid="{00000000-0010-0000-1300-00000B000000}" name="2008-2010" dataDxfId="267" dataCellStyle="Normal 2"/>
    <tableColumn id="12" xr3:uid="{00000000-0010-0000-1300-00000C000000}" name="2009-2011" dataDxfId="266" dataCellStyle="Normal 2"/>
    <tableColumn id="13" xr3:uid="{00000000-0010-0000-1300-00000D000000}" name="2010-2012" dataDxfId="265" dataCellStyle="Normal 2"/>
    <tableColumn id="14" xr3:uid="{00000000-0010-0000-1300-00000E000000}" name="2011-2013" dataDxfId="264" dataCellStyle="Normal 2"/>
    <tableColumn id="15" xr3:uid="{00000000-0010-0000-1300-00000F000000}" name="2012-2014" dataDxfId="263" dataCellStyle="Normal 2"/>
    <tableColumn id="16" xr3:uid="{00000000-0010-0000-1300-000010000000}" name="2013-2015" dataDxfId="262" dataCellStyle="Normal 2"/>
    <tableColumn id="17" xr3:uid="{00000000-0010-0000-1300-000011000000}" name="2014-2016" dataDxfId="261" dataCellStyle="Normal 2"/>
    <tableColumn id="18" xr3:uid="{00000000-0010-0000-1300-000012000000}" name="2015-2017" dataDxfId="260" dataCellStyle="Normal 2"/>
    <tableColumn id="19" xr3:uid="{00000000-0010-0000-1300-000013000000}" name="2016-2018" dataDxfId="259" dataCellStyle="Normal 2"/>
    <tableColumn id="20" xr3:uid="{00000000-0010-0000-1300-000014000000}" name="2017-2019" dataDxfId="258" dataCellStyle="Normal 2"/>
    <tableColumn id="21" xr3:uid="{00000000-0010-0000-1300-000015000000}" name="2020 _x000a_[note 1]" dataDxfId="257" dataCellStyle="Percent"/>
    <tableColumn id="22" xr3:uid="{2768DE0A-95A5-4BDF-9D5D-F1C862F3E37B}" name="2021_x000a_[note 1]" dataDxfId="256" dataCellStyle="Percent"/>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4000000}" name="Table5.5" displayName="Table5.5" ref="A6:Z8" totalsRowShown="0" headerRowDxfId="255" dataDxfId="253" headerRowBorderDxfId="254" tableBorderDxfId="252" totalsRowBorderDxfId="251">
  <autoFilter ref="A6:Z8" xr:uid="{00000000-0009-0000-0100-00001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1400-000001000000}" name="Indicator variable" dataDxfId="250"/>
    <tableColumn id="2" xr3:uid="{00000000-0010-0000-1400-000002000000}" name="1999/00" dataDxfId="249" dataCellStyle="Normal 2"/>
    <tableColumn id="3" xr3:uid="{00000000-0010-0000-1400-000003000000}" name="2000/01" dataDxfId="248" dataCellStyle="Normal 2"/>
    <tableColumn id="4" xr3:uid="{00000000-0010-0000-1400-000004000000}" name="2001/02" dataDxfId="247" dataCellStyle="Normal 2"/>
    <tableColumn id="5" xr3:uid="{00000000-0010-0000-1400-000005000000}" name="2002/03" dataDxfId="246" dataCellStyle="Normal 2"/>
    <tableColumn id="6" xr3:uid="{00000000-0010-0000-1400-000006000000}" name="2003/04" dataDxfId="245" dataCellStyle="Normal 2"/>
    <tableColumn id="7" xr3:uid="{00000000-0010-0000-1400-000007000000}" name="2004/05" dataDxfId="244" dataCellStyle="Normal 2"/>
    <tableColumn id="8" xr3:uid="{00000000-0010-0000-1400-000008000000}" name="2005/06" dataDxfId="243" dataCellStyle="Normal 2"/>
    <tableColumn id="9" xr3:uid="{00000000-0010-0000-1400-000009000000}" name="2006/07" dataDxfId="242" dataCellStyle="Normal 2"/>
    <tableColumn id="10" xr3:uid="{00000000-0010-0000-1400-00000A000000}" name="2007/08" dataDxfId="241" dataCellStyle="Normal 2"/>
    <tableColumn id="11" xr3:uid="{00000000-0010-0000-1400-00000B000000}" name="2008/09" dataDxfId="240" dataCellStyle="Normal 2"/>
    <tableColumn id="12" xr3:uid="{00000000-0010-0000-1400-00000C000000}" name="2009/10" dataDxfId="239" dataCellStyle="Normal 2"/>
    <tableColumn id="13" xr3:uid="{00000000-0010-0000-1400-00000D000000}" name="2010/11" dataDxfId="238" dataCellStyle="Normal 2"/>
    <tableColumn id="14" xr3:uid="{00000000-0010-0000-1400-00000E000000}" name="2011/12" dataDxfId="237" dataCellStyle="Normal 2"/>
    <tableColumn id="15" xr3:uid="{00000000-0010-0000-1400-00000F000000}" name="2012/13" dataDxfId="236" dataCellStyle="Normal 2"/>
    <tableColumn id="16" xr3:uid="{00000000-0010-0000-1400-000010000000}" name="2013/14" dataDxfId="235" dataCellStyle="Normal 2"/>
    <tableColumn id="17" xr3:uid="{00000000-0010-0000-1400-000011000000}" name="2014/15" dataDxfId="234" dataCellStyle="Normal 2"/>
    <tableColumn id="18" xr3:uid="{00000000-0010-0000-1400-000012000000}" name="2015/16" dataDxfId="233" dataCellStyle="Normal 2"/>
    <tableColumn id="19" xr3:uid="{00000000-0010-0000-1400-000013000000}" name="2016/17" dataDxfId="232"/>
    <tableColumn id="20" xr3:uid="{00000000-0010-0000-1400-000014000000}" name="2017/18" dataDxfId="231"/>
    <tableColumn id="21" xr3:uid="{00000000-0010-0000-1400-000015000000}" name="2018/19" dataDxfId="230"/>
    <tableColumn id="22" xr3:uid="{00000000-0010-0000-1400-000016000000}" name="2019/20" dataDxfId="229"/>
    <tableColumn id="23" xr3:uid="{00000000-0010-0000-1400-000017000000}" name="2020/21" dataDxfId="228"/>
    <tableColumn id="24" xr3:uid="{E964B9AC-8629-4669-B3DB-FD1EB8EDEFAB}" name="2021/22" dataDxfId="227"/>
    <tableColumn id="25" xr3:uid="{CB79659C-ECC4-4460-80E8-B24C3D3B70DB}" name="2022/23" dataDxfId="226"/>
    <tableColumn id="26" xr3:uid="{3797F68C-3E7C-4296-9D82-B894A51326FE}" name="2023/24" dataDxfId="225"/>
  </tableColumns>
  <tableStyleInfo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5000000}" name="Table5.6" displayName="Table5.6" ref="A6:Z9" totalsRowShown="0" headerRowDxfId="224" dataDxfId="222" headerRowBorderDxfId="223" tableBorderDxfId="221" totalsRowBorderDxfId="220" dataCellStyle="Normal 2">
  <autoFilter ref="A6:Z9" xr:uid="{00000000-0009-0000-0100-00001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1500-000001000000}" name="Indicator variable" dataDxfId="219" dataCellStyle="Normal 2"/>
    <tableColumn id="2" xr3:uid="{00000000-0010-0000-1500-000002000000}" name="1999/00" dataDxfId="218" dataCellStyle="Normal 2"/>
    <tableColumn id="3" xr3:uid="{00000000-0010-0000-1500-000003000000}" name="2000/01"/>
    <tableColumn id="4" xr3:uid="{00000000-0010-0000-1500-000004000000}" name="2001/02"/>
    <tableColumn id="5" xr3:uid="{00000000-0010-0000-1500-000005000000}" name="2002/03"/>
    <tableColumn id="6" xr3:uid="{00000000-0010-0000-1500-000006000000}" name="2003/04" dataDxfId="217" dataCellStyle="Normal 2"/>
    <tableColumn id="7" xr3:uid="{00000000-0010-0000-1500-000007000000}" name="2004/05" dataDxfId="216" dataCellStyle="Normal 2"/>
    <tableColumn id="8" xr3:uid="{00000000-0010-0000-1500-000008000000}" name="2005/06" dataDxfId="215" dataCellStyle="Normal 2"/>
    <tableColumn id="9" xr3:uid="{00000000-0010-0000-1500-000009000000}" name="2006/07" dataDxfId="214" dataCellStyle="Normal 2"/>
    <tableColumn id="10" xr3:uid="{00000000-0010-0000-1500-00000A000000}" name="2007/08" dataDxfId="213" dataCellStyle="Normal 2"/>
    <tableColumn id="11" xr3:uid="{00000000-0010-0000-1500-00000B000000}" name="2008/09" dataDxfId="212" dataCellStyle="Normal 2"/>
    <tableColumn id="12" xr3:uid="{00000000-0010-0000-1500-00000C000000}" name="2009/10" dataDxfId="211" dataCellStyle="Normal 2"/>
    <tableColumn id="13" xr3:uid="{00000000-0010-0000-1500-00000D000000}" name="2010/11" dataDxfId="210" dataCellStyle="Normal 2"/>
    <tableColumn id="14" xr3:uid="{00000000-0010-0000-1500-00000E000000}" name="2011/12" dataDxfId="209" dataCellStyle="Normal 2"/>
    <tableColumn id="15" xr3:uid="{00000000-0010-0000-1500-00000F000000}" name="2012/13" dataDxfId="208" dataCellStyle="Normal 2"/>
    <tableColumn id="16" xr3:uid="{00000000-0010-0000-1500-000010000000}" name="2013/14"/>
    <tableColumn id="17" xr3:uid="{00000000-0010-0000-1500-000011000000}" name="2014/15"/>
    <tableColumn id="18" xr3:uid="{00000000-0010-0000-1500-000012000000}" name="2015/16"/>
    <tableColumn id="19" xr3:uid="{00000000-0010-0000-1500-000013000000}" name="2016/17"/>
    <tableColumn id="20" xr3:uid="{00000000-0010-0000-1500-000014000000}" name="2017/18" dataDxfId="207" dataCellStyle="Normal 2"/>
    <tableColumn id="21" xr3:uid="{00000000-0010-0000-1500-000015000000}" name="2018/19" dataDxfId="206" dataCellStyle="Normal 2"/>
    <tableColumn id="22" xr3:uid="{00000000-0010-0000-1500-000016000000}" name="2019/20" dataDxfId="205" dataCellStyle="Normal 2"/>
    <tableColumn id="23" xr3:uid="{00000000-0010-0000-1500-000017000000}" name="2020/21" dataDxfId="204" dataCellStyle="Normal 2"/>
    <tableColumn id="24" xr3:uid="{5D62296A-F94B-4BA6-BEF8-B7831E0F7B3B}" name="2021/22" dataDxfId="203" dataCellStyle="Normal 2"/>
    <tableColumn id="25" xr3:uid="{DFBB57C6-C350-4C23-8E2A-D86DE2B9558D}" name="2022/23" dataDxfId="202" dataCellStyle="Normal 2"/>
    <tableColumn id="26" xr3:uid="{61989E1E-490C-4E95-9810-1CA62F3939D7}" name="2023/24" dataDxfId="201" dataCellStyle="Normal 2"/>
  </tableColumns>
  <tableStyleInfo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6000000}" name="Table5.7" displayName="Table5.7" ref="A6:AO7" headerRowDxfId="200" dataDxfId="199" totalsRowDxfId="197" tableBorderDxfId="198">
  <tableColumns count="41">
    <tableColumn id="1" xr3:uid="{00000000-0010-0000-1600-000001000000}" name="Indicator variable" totalsRowLabel="Total" dataDxfId="196"/>
    <tableColumn id="13" xr3:uid="{00000000-0010-0000-1600-00000D000000}" name="2014 _x000a_Q3" dataDxfId="195" dataCellStyle="Comma"/>
    <tableColumn id="14" xr3:uid="{00000000-0010-0000-1600-00000E000000}" name="2014 _x000a_Q4" dataDxfId="194" dataCellStyle="Comma"/>
    <tableColumn id="15" xr3:uid="{00000000-0010-0000-1600-00000F000000}" name="2015 _x000a_Q1" dataDxfId="193" dataCellStyle="Comma"/>
    <tableColumn id="16" xr3:uid="{00000000-0010-0000-1600-000010000000}" name="2015 _x000a_Q2" dataDxfId="192" dataCellStyle="Comma"/>
    <tableColumn id="17" xr3:uid="{00000000-0010-0000-1600-000011000000}" name="2015 _x000a_Q3" dataDxfId="191" dataCellStyle="Comma"/>
    <tableColumn id="18" xr3:uid="{00000000-0010-0000-1600-000012000000}" name="2015 _x000a_Q4" dataDxfId="190" dataCellStyle="Comma"/>
    <tableColumn id="19" xr3:uid="{00000000-0010-0000-1600-000013000000}" name="2016 _x000a_Q1" dataDxfId="189" dataCellStyle="Comma"/>
    <tableColumn id="20" xr3:uid="{00000000-0010-0000-1600-000014000000}" name="2016 _x000a_Q2" dataDxfId="188" dataCellStyle="Comma"/>
    <tableColumn id="21" xr3:uid="{00000000-0010-0000-1600-000015000000}" name="2016 _x000a_Q3" dataDxfId="187" dataCellStyle="Comma"/>
    <tableColumn id="22" xr3:uid="{00000000-0010-0000-1600-000016000000}" name="2016 _x000a_Q4" dataDxfId="186" dataCellStyle="Comma"/>
    <tableColumn id="23" xr3:uid="{00000000-0010-0000-1600-000017000000}" name="2017 _x000a_Q1" dataDxfId="185" dataCellStyle="Comma"/>
    <tableColumn id="24" xr3:uid="{00000000-0010-0000-1600-000018000000}" name="2017 _x000a_Q2" dataDxfId="184" dataCellStyle="Comma"/>
    <tableColumn id="25" xr3:uid="{00000000-0010-0000-1600-000019000000}" name="2017 _x000a_Q3" dataDxfId="183" dataCellStyle="Comma"/>
    <tableColumn id="26" xr3:uid="{00000000-0010-0000-1600-00001A000000}" name="2017 _x000a_Q4" dataDxfId="182" dataCellStyle="Comma"/>
    <tableColumn id="27" xr3:uid="{00000000-0010-0000-1600-00001B000000}" name="2018 _x000a_Q1" dataDxfId="181" dataCellStyle="Comma"/>
    <tableColumn id="28" xr3:uid="{00000000-0010-0000-1600-00001C000000}" name="2018 _x000a_Q2" dataDxfId="180" dataCellStyle="Comma"/>
    <tableColumn id="29" xr3:uid="{00000000-0010-0000-1600-00001D000000}" name="2018 _x000a_Q3" dataDxfId="179" dataCellStyle="Comma"/>
    <tableColumn id="30" xr3:uid="{00000000-0010-0000-1600-00001E000000}" name="2018 _x000a_Q4" dataDxfId="178" dataCellStyle="Comma"/>
    <tableColumn id="31" xr3:uid="{00000000-0010-0000-1600-00001F000000}" name="2019 _x000a_Q1" dataDxfId="177" dataCellStyle="Comma"/>
    <tableColumn id="32" xr3:uid="{00000000-0010-0000-1600-000020000000}" name="2019 _x000a_Q2" dataDxfId="176" dataCellStyle="Comma"/>
    <tableColumn id="33" xr3:uid="{00000000-0010-0000-1600-000021000000}" name="2019 _x000a_Q3" dataDxfId="175" dataCellStyle="Comma"/>
    <tableColumn id="34" xr3:uid="{00000000-0010-0000-1600-000022000000}" name="2019 _x000a_Q4" dataDxfId="174" dataCellStyle="Comma"/>
    <tableColumn id="35" xr3:uid="{00000000-0010-0000-1600-000023000000}" name="2020 _x000a_Q1" dataDxfId="173" dataCellStyle="Comma"/>
    <tableColumn id="36" xr3:uid="{00000000-0010-0000-1600-000024000000}" name="2020 _x000a_Q2" dataDxfId="172" dataCellStyle="Comma"/>
    <tableColumn id="37" xr3:uid="{00000000-0010-0000-1600-000025000000}" name="2020 _x000a_Q3" dataDxfId="171" dataCellStyle="Comma"/>
    <tableColumn id="38" xr3:uid="{00000000-0010-0000-1600-000026000000}" name="2020 _x000a_Q4" dataDxfId="170" dataCellStyle="Comma"/>
    <tableColumn id="39" xr3:uid="{00000000-0010-0000-1600-000027000000}" name="2021 _x000a_Q1" totalsRowFunction="count" dataDxfId="169" dataCellStyle="Comma"/>
    <tableColumn id="40" xr3:uid="{00000000-0010-0000-1600-000028000000}" name="2021 _x000a_Q2" dataDxfId="168" dataCellStyle="Comma"/>
    <tableColumn id="41" xr3:uid="{00000000-0010-0000-1600-000029000000}" name="2021 _x000a_Q3" dataDxfId="167" dataCellStyle="Comma"/>
    <tableColumn id="42" xr3:uid="{00000000-0010-0000-1600-00002A000000}" name="2021 _x000a_Q4" dataDxfId="166" dataCellStyle="Comma"/>
    <tableColumn id="2" xr3:uid="{685709AE-21BB-49E0-AA9A-EACF8A7099A2}" name="2022 _x000a_Q1" dataDxfId="165" dataCellStyle="Comma"/>
    <tableColumn id="3" xr3:uid="{B55A5F67-D19E-4708-B7AD-9995F2832253}" name="2022_x000a_Q2" dataDxfId="164" dataCellStyle="Comma"/>
    <tableColumn id="4" xr3:uid="{0E454751-50C5-4C68-9301-53D6C5F59E2F}" name="2022_x000a_Q3" dataDxfId="163" dataCellStyle="Comma"/>
    <tableColumn id="5" xr3:uid="{E013C3F9-D7FA-401E-A29A-8B5453121D88}" name="2022_x000a_Q4" dataDxfId="162" dataCellStyle="Comma"/>
    <tableColumn id="6" xr3:uid="{DD81BD42-E7B9-480C-B29C-B37DEEFEBCDF}" name="2023_x000a_Q1" dataDxfId="161" dataCellStyle="Comma"/>
    <tableColumn id="7" xr3:uid="{71ED85F4-4286-4046-8CFE-3E943AF6DF5B}" name="2023_x000a_Q2" dataDxfId="160" dataCellStyle="Comma"/>
    <tableColumn id="8" xr3:uid="{0B5D7DED-3983-41A9-84E2-BB555EE7D801}" name="2023_x000a_Q3" dataDxfId="159" dataCellStyle="Comma"/>
    <tableColumn id="9" xr3:uid="{639C948B-B356-4343-908E-84B144E2C814}" name="2023_x000a_Q4" dataDxfId="158" dataCellStyle="Comma"/>
    <tableColumn id="10" xr3:uid="{405AC37A-F0FB-4026-92EF-C77350F92A42}" name="2024_x000a_Q1" dataDxfId="157" dataCellStyle="Comma"/>
    <tableColumn id="11" xr3:uid="{0FAB00F6-9DD4-4957-8B71-F476B3D995EA}" name="2024_x000a_Q2" dataDxfId="156" dataCellStyle="Comma"/>
  </tableColumns>
  <tableStyleInfo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7000000}" name="Table6.1" displayName="Table6.1" ref="A6:AI7" totalsRowShown="0" headerRowDxfId="155" dataDxfId="154" tableBorderDxfId="153" dataCellStyle="Comma">
  <autoFilter ref="A6:AI7" xr:uid="{00000000-0009-0000-0100-00002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00000000-0010-0000-1700-000001000000}" name="Indicator varibale" dataDxfId="152"/>
    <tableColumn id="32" xr3:uid="{00000000-0010-0000-1700-000020000000}" name="Units" dataDxfId="151"/>
    <tableColumn id="2" xr3:uid="{00000000-0010-0000-1700-000002000000}" name="1990" dataDxfId="150" dataCellStyle="Comma"/>
    <tableColumn id="3" xr3:uid="{00000000-0010-0000-1700-000003000000}" name="1991" dataDxfId="149" dataCellStyle="Comma"/>
    <tableColumn id="4" xr3:uid="{00000000-0010-0000-1700-000004000000}" name="1992" dataDxfId="148" dataCellStyle="Comma"/>
    <tableColumn id="5" xr3:uid="{00000000-0010-0000-1700-000005000000}" name="1993" dataDxfId="147" dataCellStyle="Comma"/>
    <tableColumn id="6" xr3:uid="{00000000-0010-0000-1700-000006000000}" name="1994" dataDxfId="146" dataCellStyle="Comma"/>
    <tableColumn id="7" xr3:uid="{00000000-0010-0000-1700-000007000000}" name="1995" dataDxfId="145" dataCellStyle="Comma"/>
    <tableColumn id="8" xr3:uid="{00000000-0010-0000-1700-000008000000}" name="1996" dataDxfId="144" dataCellStyle="Comma"/>
    <tableColumn id="9" xr3:uid="{00000000-0010-0000-1700-000009000000}" name="1997" dataDxfId="143" dataCellStyle="Comma"/>
    <tableColumn id="10" xr3:uid="{00000000-0010-0000-1700-00000A000000}" name="1998" dataDxfId="142" dataCellStyle="Comma"/>
    <tableColumn id="11" xr3:uid="{00000000-0010-0000-1700-00000B000000}" name="1999" dataDxfId="141" dataCellStyle="Comma"/>
    <tableColumn id="12" xr3:uid="{00000000-0010-0000-1700-00000C000000}" name="2000" dataDxfId="140" dataCellStyle="Comma"/>
    <tableColumn id="13" xr3:uid="{00000000-0010-0000-1700-00000D000000}" name="2001" dataDxfId="139" dataCellStyle="Comma"/>
    <tableColumn id="14" xr3:uid="{00000000-0010-0000-1700-00000E000000}" name="2002" dataDxfId="138" dataCellStyle="Comma"/>
    <tableColumn id="15" xr3:uid="{00000000-0010-0000-1700-00000F000000}" name="2003" dataDxfId="137" dataCellStyle="Comma"/>
    <tableColumn id="16" xr3:uid="{00000000-0010-0000-1700-000010000000}" name="2004" dataDxfId="136" dataCellStyle="Comma"/>
    <tableColumn id="17" xr3:uid="{00000000-0010-0000-1700-000011000000}" name="2005" dataDxfId="135" dataCellStyle="Comma"/>
    <tableColumn id="18" xr3:uid="{00000000-0010-0000-1700-000012000000}" name="2006" dataDxfId="134" dataCellStyle="Comma"/>
    <tableColumn id="19" xr3:uid="{00000000-0010-0000-1700-000013000000}" name="2007" dataDxfId="133" dataCellStyle="Comma"/>
    <tableColumn id="20" xr3:uid="{00000000-0010-0000-1700-000014000000}" name="2008" dataDxfId="132" dataCellStyle="Comma"/>
    <tableColumn id="21" xr3:uid="{00000000-0010-0000-1700-000015000000}" name="2009" dataDxfId="131" dataCellStyle="Comma"/>
    <tableColumn id="22" xr3:uid="{00000000-0010-0000-1700-000016000000}" name="2010" dataDxfId="130" dataCellStyle="Comma"/>
    <tableColumn id="23" xr3:uid="{00000000-0010-0000-1700-000017000000}" name="2011" dataDxfId="129" dataCellStyle="Comma"/>
    <tableColumn id="24" xr3:uid="{00000000-0010-0000-1700-000018000000}" name="2012" dataDxfId="128" dataCellStyle="Comma"/>
    <tableColumn id="25" xr3:uid="{00000000-0010-0000-1700-000019000000}" name="2013" dataDxfId="127" dataCellStyle="Comma"/>
    <tableColumn id="26" xr3:uid="{00000000-0010-0000-1700-00001A000000}" name="2014" dataDxfId="126" dataCellStyle="Comma"/>
    <tableColumn id="27" xr3:uid="{00000000-0010-0000-1700-00001B000000}" name="2015" dataDxfId="125" dataCellStyle="Comma"/>
    <tableColumn id="28" xr3:uid="{00000000-0010-0000-1700-00001C000000}" name="2016" dataDxfId="124" dataCellStyle="Comma"/>
    <tableColumn id="29" xr3:uid="{00000000-0010-0000-1700-00001D000000}" name="2017" dataDxfId="123" dataCellStyle="Comma"/>
    <tableColumn id="30" xr3:uid="{00000000-0010-0000-1700-00001E000000}" name="2018" dataDxfId="122" dataCellStyle="Comma"/>
    <tableColumn id="31" xr3:uid="{00000000-0010-0000-1700-00001F000000}" name="2019" dataDxfId="121" dataCellStyle="Comma"/>
    <tableColumn id="33" xr3:uid="{331356CE-24AC-4207-A7D5-6654CAFA113F}" name="2020" dataDxfId="120" dataCellStyle="Comma"/>
    <tableColumn id="34" xr3:uid="{0E7A963E-CAEF-49C2-92C0-85DAD7A06CD9}" name="2021" dataDxfId="119" dataCellStyle="Comma"/>
    <tableColumn id="35" xr3:uid="{4C1FC10B-ECA4-4D04-817E-D356FB9B41DE}" name="2022" dataDxfId="118" dataCellStyle="Comma"/>
  </tableColumns>
  <tableStyleInfo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8000000}" name="Table6.2" displayName="Table6.2" ref="A6:AS9" totalsRowShown="0" headerRowDxfId="117" headerRowBorderDxfId="116" tableBorderDxfId="115" totalsRowBorderDxfId="114" headerRowCellStyle="Normal 2">
  <tableColumns count="45">
    <tableColumn id="1" xr3:uid="{00000000-0010-0000-1800-000001000000}" name="Woodland Type"/>
    <tableColumn id="2" xr3:uid="{00000000-0010-0000-1800-000002000000}" name="1980/81"/>
    <tableColumn id="3" xr3:uid="{00000000-0010-0000-1800-000003000000}" name="1981/82"/>
    <tableColumn id="4" xr3:uid="{00000000-0010-0000-1800-000004000000}" name="1982/83"/>
    <tableColumn id="5" xr3:uid="{00000000-0010-0000-1800-000005000000}" name="1983/84"/>
    <tableColumn id="6" xr3:uid="{00000000-0010-0000-1800-000006000000}" name="1984/85"/>
    <tableColumn id="7" xr3:uid="{00000000-0010-0000-1800-000007000000}" name="1985/86"/>
    <tableColumn id="8" xr3:uid="{00000000-0010-0000-1800-000008000000}" name="1986/87"/>
    <tableColumn id="9" xr3:uid="{00000000-0010-0000-1800-000009000000}" name="1987/88"/>
    <tableColumn id="10" xr3:uid="{00000000-0010-0000-1800-00000A000000}" name="1988/89"/>
    <tableColumn id="11" xr3:uid="{00000000-0010-0000-1800-00000B000000}" name="1989/90"/>
    <tableColumn id="12" xr3:uid="{00000000-0010-0000-1800-00000C000000}" name="1990/91"/>
    <tableColumn id="13" xr3:uid="{00000000-0010-0000-1800-00000D000000}" name="1991/92"/>
    <tableColumn id="14" xr3:uid="{00000000-0010-0000-1800-00000E000000}" name="1992/93"/>
    <tableColumn id="15" xr3:uid="{00000000-0010-0000-1800-00000F000000}" name="1993/94"/>
    <tableColumn id="16" xr3:uid="{00000000-0010-0000-1800-000010000000}" name="1994/95"/>
    <tableColumn id="17" xr3:uid="{00000000-0010-0000-1800-000011000000}" name="1995/96"/>
    <tableColumn id="18" xr3:uid="{00000000-0010-0000-1800-000012000000}" name="1996/97"/>
    <tableColumn id="19" xr3:uid="{00000000-0010-0000-1800-000013000000}" name="1997/98"/>
    <tableColumn id="20" xr3:uid="{00000000-0010-0000-1800-000014000000}" name="1998/99"/>
    <tableColumn id="21" xr3:uid="{00000000-0010-0000-1800-000015000000}" name="1999/00"/>
    <tableColumn id="22" xr3:uid="{00000000-0010-0000-1800-000016000000}" name="2000/01"/>
    <tableColumn id="23" xr3:uid="{00000000-0010-0000-1800-000017000000}" name="2001/02"/>
    <tableColumn id="24" xr3:uid="{00000000-0010-0000-1800-000018000000}" name="2002/03"/>
    <tableColumn id="25" xr3:uid="{00000000-0010-0000-1800-000019000000}" name="2003/04"/>
    <tableColumn id="26" xr3:uid="{00000000-0010-0000-1800-00001A000000}" name="2004/05"/>
    <tableColumn id="27" xr3:uid="{00000000-0010-0000-1800-00001B000000}" name="2005/06"/>
    <tableColumn id="28" xr3:uid="{00000000-0010-0000-1800-00001C000000}" name="2006/07"/>
    <tableColumn id="29" xr3:uid="{00000000-0010-0000-1800-00001D000000}" name="2007/08"/>
    <tableColumn id="30" xr3:uid="{00000000-0010-0000-1800-00001E000000}" name="2008/09"/>
    <tableColumn id="31" xr3:uid="{00000000-0010-0000-1800-00001F000000}" name="2009/10"/>
    <tableColumn id="32" xr3:uid="{00000000-0010-0000-1800-000020000000}" name="2010/11"/>
    <tableColumn id="33" xr3:uid="{00000000-0010-0000-1800-000021000000}" name="2011/12"/>
    <tableColumn id="34" xr3:uid="{00000000-0010-0000-1800-000022000000}" name="2012/13"/>
    <tableColumn id="35" xr3:uid="{00000000-0010-0000-1800-000023000000}" name="2013/14"/>
    <tableColumn id="36" xr3:uid="{00000000-0010-0000-1800-000024000000}" name="2014/15"/>
    <tableColumn id="37" xr3:uid="{00000000-0010-0000-1800-000025000000}" name="2015/16"/>
    <tableColumn id="38" xr3:uid="{00000000-0010-0000-1800-000026000000}" name="2016/17"/>
    <tableColumn id="39" xr3:uid="{00000000-0010-0000-1800-000027000000}" name="2017/18"/>
    <tableColumn id="40" xr3:uid="{00000000-0010-0000-1800-000028000000}" name="2018/19"/>
    <tableColumn id="41" xr3:uid="{00000000-0010-0000-1800-000029000000}" name="2019/20"/>
    <tableColumn id="42" xr3:uid="{00000000-0010-0000-1800-00002A000000}" name="2020/21"/>
    <tableColumn id="43" xr3:uid="{00000000-0010-0000-1800-00002B000000}" name="2021/22" dataDxfId="113"/>
    <tableColumn id="44" xr3:uid="{84B632EF-C6A1-48C2-B731-35AE400BA621}" name="2022/23" dataDxfId="112"/>
    <tableColumn id="45" xr3:uid="{152F8556-296A-40D7-8D6C-DC1D4D101AEA}" name="2023/2024" dataDxfId="111"/>
  </tableColumns>
  <tableStyleInfo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9000000}" name="Table6.3" displayName="Table6.3" ref="A6:AH9" totalsRowShown="0" headerRowDxfId="110" headerRowBorderDxfId="109" tableBorderDxfId="108" totalsRowBorderDxfId="107">
  <autoFilter ref="A6:AH9" xr:uid="{00000000-0009-0000-0100-00002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900-000001000000}" name="Indicator variable"/>
    <tableColumn id="2" xr3:uid="{00000000-0010-0000-1900-000002000000}" name="Units" dataDxfId="106"/>
    <tableColumn id="3" xr3:uid="{00000000-0010-0000-1900-000003000000}" name="1991"/>
    <tableColumn id="4" xr3:uid="{00000000-0010-0000-1900-000004000000}" name="1992"/>
    <tableColumn id="5" xr3:uid="{00000000-0010-0000-1900-000005000000}" name="1993"/>
    <tableColumn id="6" xr3:uid="{00000000-0010-0000-1900-000006000000}" name="1994"/>
    <tableColumn id="7" xr3:uid="{00000000-0010-0000-1900-000007000000}" name="1995"/>
    <tableColumn id="8" xr3:uid="{00000000-0010-0000-1900-000008000000}" name="1996"/>
    <tableColumn id="9" xr3:uid="{00000000-0010-0000-1900-000009000000}" name="1997"/>
    <tableColumn id="10" xr3:uid="{00000000-0010-0000-1900-00000A000000}" name="1998"/>
    <tableColumn id="11" xr3:uid="{00000000-0010-0000-1900-00000B000000}" name="1999"/>
    <tableColumn id="12" xr3:uid="{00000000-0010-0000-1900-00000C000000}" name="2000"/>
    <tableColumn id="13" xr3:uid="{00000000-0010-0000-1900-00000D000000}" name="2001"/>
    <tableColumn id="14" xr3:uid="{00000000-0010-0000-1900-00000E000000}" name="2002"/>
    <tableColumn id="15" xr3:uid="{00000000-0010-0000-1900-00000F000000}" name="2003"/>
    <tableColumn id="16" xr3:uid="{00000000-0010-0000-1900-000010000000}" name="2004"/>
    <tableColumn id="17" xr3:uid="{00000000-0010-0000-1900-000011000000}" name="2005"/>
    <tableColumn id="18" xr3:uid="{00000000-0010-0000-1900-000012000000}" name="2006"/>
    <tableColumn id="19" xr3:uid="{00000000-0010-0000-1900-000013000000}" name="2007"/>
    <tableColumn id="20" xr3:uid="{00000000-0010-0000-1900-000014000000}" name="2008"/>
    <tableColumn id="21" xr3:uid="{00000000-0010-0000-1900-000015000000}" name="2009"/>
    <tableColumn id="22" xr3:uid="{00000000-0010-0000-1900-000016000000}" name="2010"/>
    <tableColumn id="23" xr3:uid="{00000000-0010-0000-1900-000017000000}" name="2011"/>
    <tableColumn id="24" xr3:uid="{00000000-0010-0000-1900-000018000000}" name="2012"/>
    <tableColumn id="25" xr3:uid="{00000000-0010-0000-1900-000019000000}" name="2013"/>
    <tableColumn id="26" xr3:uid="{00000000-0010-0000-1900-00001A000000}" name="2014"/>
    <tableColumn id="27" xr3:uid="{00000000-0010-0000-1900-00001B000000}" name="2015"/>
    <tableColumn id="28" xr3:uid="{00000000-0010-0000-1900-00001C000000}" name="2016"/>
    <tableColumn id="29" xr3:uid="{00000000-0010-0000-1900-00001D000000}" name="2017"/>
    <tableColumn id="30" xr3:uid="{00000000-0010-0000-1900-00001E000000}" name="2018"/>
    <tableColumn id="31" xr3:uid="{00000000-0010-0000-1900-00001F000000}" name="2019"/>
    <tableColumn id="32" xr3:uid="{B3C48BD4-4532-4DF5-9F0F-B875566BD1C2}" name="2020"/>
    <tableColumn id="33" xr3:uid="{732D26E8-50A9-4DCB-9EED-1DC72B346E9A}" name="2021" dataDxfId="105"/>
    <tableColumn id="34" xr3:uid="{BA8ACC81-5BA2-491F-97A7-804F81BE207D}" name="2022" dataDxfId="104" dataCellStyle="Percent"/>
  </tableColumns>
  <tableStyleInfo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A000000}" name="Table6.4.1" displayName="Table6.4.1" ref="A7:T11" totalsRowShown="0" headerRowDxfId="103" dataDxfId="101" headerRowBorderDxfId="102" tableBorderDxfId="100" totalsRowBorderDxfId="99">
  <autoFilter ref="A7:T11" xr:uid="{00000000-0009-0000-0100-00002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A00-000001000000}" name="Steer Type" dataDxfId="98"/>
    <tableColumn id="2" xr3:uid="{00000000-0010-0000-1A00-000002000000}" name="Units" dataDxfId="97"/>
    <tableColumn id="3" xr3:uid="{00000000-0010-0000-1A00-000003000000}" name="2005" dataDxfId="96"/>
    <tableColumn id="4" xr3:uid="{00000000-0010-0000-1A00-000004000000}" name="2006" dataDxfId="95"/>
    <tableColumn id="5" xr3:uid="{00000000-0010-0000-1A00-000005000000}" name="2007" dataDxfId="94"/>
    <tableColumn id="6" xr3:uid="{00000000-0010-0000-1A00-000006000000}" name="2008" dataDxfId="93"/>
    <tableColumn id="7" xr3:uid="{00000000-0010-0000-1A00-000007000000}" name="2009" dataDxfId="92"/>
    <tableColumn id="8" xr3:uid="{00000000-0010-0000-1A00-000008000000}" name="2010" dataDxfId="91"/>
    <tableColumn id="9" xr3:uid="{00000000-0010-0000-1A00-000009000000}" name="2011" dataDxfId="90"/>
    <tableColumn id="10" xr3:uid="{00000000-0010-0000-1A00-00000A000000}" name="2012" dataDxfId="89"/>
    <tableColumn id="11" xr3:uid="{00000000-0010-0000-1A00-00000B000000}" name="2013" dataDxfId="88"/>
    <tableColumn id="12" xr3:uid="{00000000-0010-0000-1A00-00000C000000}" name="2014" dataDxfId="87"/>
    <tableColumn id="13" xr3:uid="{00000000-0010-0000-1A00-00000D000000}" name="2015" dataDxfId="86"/>
    <tableColumn id="14" xr3:uid="{00000000-0010-0000-1A00-00000E000000}" name="2016" dataDxfId="85"/>
    <tableColumn id="15" xr3:uid="{00000000-0010-0000-1A00-00000F000000}" name="2017" dataDxfId="84"/>
    <tableColumn id="16" xr3:uid="{00000000-0010-0000-1A00-000010000000}" name="2018" dataDxfId="83"/>
    <tableColumn id="17" xr3:uid="{00000000-0010-0000-1A00-000011000000}" name="2019" dataDxfId="82"/>
    <tableColumn id="18" xr3:uid="{00000000-0010-0000-1A00-000012000000}" name="2020" dataDxfId="81"/>
    <tableColumn id="19" xr3:uid="{3C81F572-D198-43F8-B300-33A07D8713D8}" name="2021" dataDxfId="80"/>
    <tableColumn id="20" xr3:uid="{AA14584C-C83E-463A-B8F8-24DEFCF34607}" name="2022" dataDxfId="79"/>
  </tableColumns>
  <tableStyleInfo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B000000}" name="Table6.4.2" displayName="Table6.4.2" ref="A15:T19" totalsRowShown="0" headerRowDxfId="78" dataDxfId="76" headerRowBorderDxfId="77" tableBorderDxfId="75" totalsRowBorderDxfId="74">
  <autoFilter ref="A15:T19" xr:uid="{00000000-0009-0000-0100-00002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B00-000001000000}" name="Heifer Type" dataDxfId="73"/>
    <tableColumn id="2" xr3:uid="{00000000-0010-0000-1B00-000002000000}" name="Units" dataDxfId="72"/>
    <tableColumn id="3" xr3:uid="{00000000-0010-0000-1B00-000003000000}" name="2005" dataDxfId="71"/>
    <tableColumn id="4" xr3:uid="{00000000-0010-0000-1B00-000004000000}" name="2006" dataDxfId="70"/>
    <tableColumn id="5" xr3:uid="{00000000-0010-0000-1B00-000005000000}" name="2007" dataDxfId="69"/>
    <tableColumn id="6" xr3:uid="{00000000-0010-0000-1B00-000006000000}" name="2008" dataDxfId="68"/>
    <tableColumn id="7" xr3:uid="{00000000-0010-0000-1B00-000007000000}" name="2009" dataDxfId="67"/>
    <tableColumn id="8" xr3:uid="{00000000-0010-0000-1B00-000008000000}" name="2010" dataDxfId="66"/>
    <tableColumn id="9" xr3:uid="{00000000-0010-0000-1B00-000009000000}" name="2011" dataDxfId="65"/>
    <tableColumn id="10" xr3:uid="{00000000-0010-0000-1B00-00000A000000}" name="2012" dataDxfId="64"/>
    <tableColumn id="11" xr3:uid="{00000000-0010-0000-1B00-00000B000000}" name="2013" dataDxfId="63"/>
    <tableColumn id="12" xr3:uid="{00000000-0010-0000-1B00-00000C000000}" name="2014" dataDxfId="62"/>
    <tableColumn id="13" xr3:uid="{00000000-0010-0000-1B00-00000D000000}" name="2015" dataDxfId="61"/>
    <tableColumn id="14" xr3:uid="{00000000-0010-0000-1B00-00000E000000}" name="2016" dataDxfId="60"/>
    <tableColumn id="15" xr3:uid="{00000000-0010-0000-1B00-00000F000000}" name="2017" dataDxfId="59"/>
    <tableColumn id="16" xr3:uid="{00000000-0010-0000-1B00-000010000000}" name="2018" dataDxfId="58"/>
    <tableColumn id="17" xr3:uid="{00000000-0010-0000-1B00-000011000000}" name="2019" dataDxfId="57"/>
    <tableColumn id="18" xr3:uid="{00000000-0010-0000-1B00-000012000000}" name="2020" dataDxfId="56"/>
    <tableColumn id="19" xr3:uid="{D78D659B-E012-4858-9C2A-98A6FF5A308B}" name="2021" dataDxfId="55"/>
    <tableColumn id="20" xr3:uid="{DAC15097-4115-4115-9232-7D54A16B3950}" name="2022" dataDxfId="54"/>
  </tableColumns>
  <tableStyleInfo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C000000}" name="Table6.5" displayName="Table6.5" ref="A6:X7" totalsRowShown="0" headerRowDxfId="53" headerRowBorderDxfId="52" tableBorderDxfId="51" totalsRowBorderDxfId="50">
  <autoFilter ref="A6:X7" xr:uid="{00000000-0009-0000-0100-00002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1C00-000001000000}" name="Indicator variable" dataDxfId="49"/>
    <tableColumn id="2" xr3:uid="{00000000-0010-0000-1C00-000002000000}" name="Units" dataDxfId="48"/>
    <tableColumn id="3" xr3:uid="{00000000-0010-0000-1C00-000003000000}" name="1997" dataDxfId="47"/>
    <tableColumn id="4" xr3:uid="{00000000-0010-0000-1C00-000004000000}" name="1998" dataDxfId="46"/>
    <tableColumn id="5" xr3:uid="{00000000-0010-0000-1C00-000005000000}" name="1999" dataDxfId="45"/>
    <tableColumn id="6" xr3:uid="{00000000-0010-0000-1C00-000006000000}" name="2000" dataDxfId="44"/>
    <tableColumn id="7" xr3:uid="{00000000-0010-0000-1C00-000007000000}" name="2001" dataDxfId="43"/>
    <tableColumn id="8" xr3:uid="{00000000-0010-0000-1C00-000008000000}" name="2002" dataDxfId="42"/>
    <tableColumn id="9" xr3:uid="{00000000-0010-0000-1C00-000009000000}" name="2003" dataDxfId="41"/>
    <tableColumn id="10" xr3:uid="{00000000-0010-0000-1C00-00000A000000}" name="2004" dataDxfId="40"/>
    <tableColumn id="11" xr3:uid="{00000000-0010-0000-1C00-00000B000000}" name="2005" dataDxfId="39"/>
    <tableColumn id="12" xr3:uid="{00000000-0010-0000-1C00-00000C000000}" name="2006" dataDxfId="38"/>
    <tableColumn id="13" xr3:uid="{00000000-0010-0000-1C00-00000D000000}" name="2007" dataDxfId="37"/>
    <tableColumn id="14" xr3:uid="{00000000-0010-0000-1C00-00000E000000}" name="2008" dataDxfId="36"/>
    <tableColumn id="15" xr3:uid="{00000000-0010-0000-1C00-00000F000000}" name="2009" dataDxfId="35"/>
    <tableColumn id="16" xr3:uid="{00000000-0010-0000-1C00-000010000000}" name="2010" dataDxfId="34"/>
    <tableColumn id="17" xr3:uid="{00000000-0010-0000-1C00-000011000000}" name="2011" dataDxfId="33"/>
    <tableColumn id="18" xr3:uid="{00000000-0010-0000-1C00-000012000000}" name="2012" dataDxfId="32"/>
    <tableColumn id="19" xr3:uid="{00000000-0010-0000-1C00-000013000000}" name="2013" dataDxfId="31"/>
    <tableColumn id="20" xr3:uid="{00000000-0010-0000-1C00-000014000000}" name="2014" dataDxfId="30"/>
    <tableColumn id="21" xr3:uid="{00000000-0010-0000-1C00-000015000000}" name="2015" dataDxfId="29"/>
    <tableColumn id="22" xr3:uid="{00000000-0010-0000-1C00-000016000000}" name="2016" dataDxfId="28"/>
    <tableColumn id="23" xr3:uid="{00000000-0010-0000-1C00-000017000000}" name="2017" dataDxfId="27"/>
    <tableColumn id="24" xr3:uid="{00000000-0010-0000-1C00-000018000000}" name="2018" dataDxfId="26"/>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Table1.1" displayName="Table1.1" ref="A7:AA10" totalsRowShown="0" headerRowDxfId="453" headerRowBorderDxfId="452" tableBorderDxfId="451" totalsRowBorderDxfId="450">
  <tableColumns count="27">
    <tableColumn id="1" xr3:uid="{00000000-0010-0000-0100-000001000000}" name="Indicator variable"/>
    <tableColumn id="2" xr3:uid="{00000000-0010-0000-0100-000002000000}" name="Units"/>
    <tableColumn id="3" xr3:uid="{00000000-0010-0000-0100-000003000000}" name="1998"/>
    <tableColumn id="4" xr3:uid="{00000000-0010-0000-0100-000004000000}" name="1999"/>
    <tableColumn id="5" xr3:uid="{00000000-0010-0000-0100-000005000000}" name="2000"/>
    <tableColumn id="6" xr3:uid="{00000000-0010-0000-0100-000006000000}" name="2001"/>
    <tableColumn id="7" xr3:uid="{00000000-0010-0000-0100-000007000000}" name="2002"/>
    <tableColumn id="8" xr3:uid="{00000000-0010-0000-0100-000008000000}" name="2003"/>
    <tableColumn id="9" xr3:uid="{00000000-0010-0000-0100-000009000000}" name="2004"/>
    <tableColumn id="10" xr3:uid="{00000000-0010-0000-0100-00000A000000}" name="2005"/>
    <tableColumn id="11" xr3:uid="{00000000-0010-0000-0100-00000B000000}" name="2006"/>
    <tableColumn id="12" xr3:uid="{00000000-0010-0000-0100-00000C000000}" name="2007"/>
    <tableColumn id="13" xr3:uid="{00000000-0010-0000-0100-00000D000000}" name="2008"/>
    <tableColumn id="14" xr3:uid="{00000000-0010-0000-0100-00000E000000}" name="2009"/>
    <tableColumn id="15" xr3:uid="{00000000-0010-0000-0100-00000F000000}" name="2010"/>
    <tableColumn id="16" xr3:uid="{00000000-0010-0000-0100-000010000000}" name="2011"/>
    <tableColumn id="17" xr3:uid="{00000000-0010-0000-0100-000011000000}" name="2012"/>
    <tableColumn id="18" xr3:uid="{00000000-0010-0000-0100-000012000000}" name="2013"/>
    <tableColumn id="19" xr3:uid="{00000000-0010-0000-0100-000013000000}" name="2014"/>
    <tableColumn id="20" xr3:uid="{00000000-0010-0000-0100-000014000000}" name="2015"/>
    <tableColumn id="21" xr3:uid="{00000000-0010-0000-0100-000015000000}" name="2016"/>
    <tableColumn id="22" xr3:uid="{00000000-0010-0000-0100-000016000000}" name="2017"/>
    <tableColumn id="23" xr3:uid="{00000000-0010-0000-0100-000017000000}" name="2018"/>
    <tableColumn id="24" xr3:uid="{00000000-0010-0000-0100-000018000000}" name="2019"/>
    <tableColumn id="25" xr3:uid="{00000000-0010-0000-0100-000019000000}" name="2020" dataDxfId="449"/>
    <tableColumn id="26" xr3:uid="{6579B9EF-44DE-4BE8-AFA6-C9DCA9752CB8}" name="2021"/>
    <tableColumn id="27" xr3:uid="{D9F269FC-CB7C-4D23-B82C-CD9B6D924BA4}" name="2022"/>
  </tableColumns>
  <tableStyleInfo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675FF7-2EB5-4954-BB60-1940B1F40710}" name="Table7.17" displayName="Table7.17" ref="A7:AI10" totalsRowShown="0" headerRowDxfId="25" headerRowBorderDxfId="24" tableBorderDxfId="23" totalsRowBorderDxfId="22">
  <tableColumns count="35">
    <tableColumn id="1" xr3:uid="{B06E33B2-54B9-489E-B40A-6E5B250E56D2}" name="Indicator variable"/>
    <tableColumn id="2" xr3:uid="{EFCD19F2-D095-4FA0-9889-645EC11D53F0}" name="Units"/>
    <tableColumn id="3" xr3:uid="{B69F1431-0FF6-4BE6-B17B-FE7959916833}" name="1990"/>
    <tableColumn id="4" xr3:uid="{339CD8BD-32BB-4C6C-A199-388DA8603AE0}" name="1991"/>
    <tableColumn id="5" xr3:uid="{06677E7F-0C2F-4863-B87E-D1A99570FBBF}" name="1992"/>
    <tableColumn id="6" xr3:uid="{AC6E31ED-C923-4C39-B9D1-5CEED45B9933}" name="1993"/>
    <tableColumn id="7" xr3:uid="{5DD12AA3-06DB-48EB-917C-5A52DD10B6C0}" name="1994"/>
    <tableColumn id="8" xr3:uid="{97A5BFC7-871F-484E-99D3-33DCA8E204A2}" name="1995"/>
    <tableColumn id="9" xr3:uid="{255C70F0-63F8-4523-8FFB-3205F83E78B7}" name="1996"/>
    <tableColumn id="10" xr3:uid="{A23B1EF1-8099-4752-A889-7CBF987822B2}" name="1997"/>
    <tableColumn id="11" xr3:uid="{F6BD01FE-5558-4CBF-9CC4-3B79D3FC011C}" name="1998"/>
    <tableColumn id="12" xr3:uid="{763F73DB-442F-4F54-A115-7C8DCBD19FE9}" name="1999"/>
    <tableColumn id="13" xr3:uid="{7E5903F2-2F35-4579-B461-0BC4DA001F71}" name="2000"/>
    <tableColumn id="14" xr3:uid="{5A7DE1C2-9090-47C3-A10A-8ECED51D9F4D}" name="2001"/>
    <tableColumn id="15" xr3:uid="{F4F8D73F-8C63-4B66-9214-AFAFAA55563C}" name="2002"/>
    <tableColumn id="16" xr3:uid="{B90A4F4A-01BA-4252-AAD9-9887AE207C09}" name="2003"/>
    <tableColumn id="17" xr3:uid="{EB653A93-6653-4CE5-B5ED-3446A74A699B}" name="2004"/>
    <tableColumn id="18" xr3:uid="{675F4268-D592-4D49-8F4B-F86EDA9D1594}" name="2005"/>
    <tableColumn id="19" xr3:uid="{864418A5-D583-4F62-80DC-E34C9B423155}" name="2006"/>
    <tableColumn id="20" xr3:uid="{D35F8178-E4EE-4936-A1C4-F5AD286A5095}" name="2007"/>
    <tableColumn id="21" xr3:uid="{A8C448D3-EB34-4575-9A96-F4B26D43858F}" name="2008"/>
    <tableColumn id="22" xr3:uid="{49563E2B-D044-4D24-9E8F-74817A3C6347}" name="2009"/>
    <tableColumn id="23" xr3:uid="{8E46F2FE-0F02-489C-B8D1-9E49074CD9CE}" name="2010"/>
    <tableColumn id="24" xr3:uid="{403FD0C6-C7A4-4831-B022-5FEF6DAC3B2A}" name="2011"/>
    <tableColumn id="25" xr3:uid="{36D0FC99-594E-4673-8FA2-FC09FC74547D}" name="2012"/>
    <tableColumn id="26" xr3:uid="{EEBEE9DE-0FE4-4B33-BA71-2ABB189DDAE8}" name="2013"/>
    <tableColumn id="27" xr3:uid="{974C9EFB-0A03-4F54-B437-66D3F6E15C5E}" name="2014"/>
    <tableColumn id="28" xr3:uid="{F3F52FF8-E59D-4EF5-A354-53DBC83D09E6}" name="2015"/>
    <tableColumn id="29" xr3:uid="{A93A238D-E014-4AB7-AF03-C3C4EB136F0D}" name="2016"/>
    <tableColumn id="30" xr3:uid="{E7FFE88D-E2E2-44B5-A85F-728A2E182DE6}" name="2017"/>
    <tableColumn id="31" xr3:uid="{A12E8C94-3C66-432A-BCC6-3F49FE9AB2DA}" name="2018"/>
    <tableColumn id="32" xr3:uid="{30BB106A-8FCE-46B7-B7B3-1A152BCC17EA}" name="2019" dataDxfId="21"/>
    <tableColumn id="33" xr3:uid="{5F60E180-20A3-4105-949A-5B9A1DA6964B}" name="2020" dataDxfId="20"/>
    <tableColumn id="34" xr3:uid="{8C74A669-B801-451C-B85F-21F598F8A1FC}" name="2021" dataDxfId="19"/>
    <tableColumn id="35" xr3:uid="{B08FCF58-DEA2-4470-B51C-5933ADFE2D1D}" name="2022" dataDxfId="18"/>
  </tableColumns>
  <tableStyleInfo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E000000}" name="Table7.2" displayName="Table7.2" ref="A6:S10" totalsRowShown="0" headerRowDxfId="17" headerRowBorderDxfId="16" tableBorderDxfId="15" totalsRowBorderDxfId="14">
  <tableColumns count="19">
    <tableColumn id="1" xr3:uid="{00000000-0010-0000-1E00-000001000000}" name="Indicator variable" dataDxfId="13"/>
    <tableColumn id="2" xr3:uid="{00000000-0010-0000-1E00-000002000000}" name="Units" dataDxfId="12"/>
    <tableColumn id="3" xr3:uid="{00000000-0010-0000-1E00-000003000000}" name="2006/07" dataDxfId="11"/>
    <tableColumn id="4" xr3:uid="{00000000-0010-0000-1E00-000004000000}" name="2007/08" dataDxfId="10"/>
    <tableColumn id="5" xr3:uid="{00000000-0010-0000-1E00-000005000000}" name="2008/09" dataDxfId="9"/>
    <tableColumn id="6" xr3:uid="{00000000-0010-0000-1E00-000006000000}" name="2009/10" dataDxfId="8"/>
    <tableColumn id="7" xr3:uid="{00000000-0010-0000-1E00-000007000000}" name="2010/11" dataDxfId="7"/>
    <tableColumn id="8" xr3:uid="{00000000-0010-0000-1E00-000008000000}" name="2011/12" dataDxfId="6"/>
    <tableColumn id="9" xr3:uid="{00000000-0010-0000-1E00-000009000000}" name="2012/13" dataDxfId="5"/>
    <tableColumn id="10" xr3:uid="{00000000-0010-0000-1E00-00000A000000}" name="2013/14" dataDxfId="4"/>
    <tableColumn id="11" xr3:uid="{00000000-0010-0000-1E00-00000B000000}" name="2014/15" dataDxfId="3"/>
    <tableColumn id="12" xr3:uid="{00000000-0010-0000-1E00-00000C000000}" name="2015/16" dataDxfId="2"/>
    <tableColumn id="13" xr3:uid="{00000000-0010-0000-1E00-00000D000000}" name="2016/17"/>
    <tableColumn id="14" xr3:uid="{00000000-0010-0000-1E00-00000E000000}" name="2017/18"/>
    <tableColumn id="15" xr3:uid="{00000000-0010-0000-1E00-00000F000000}" name="2018/19"/>
    <tableColumn id="16" xr3:uid="{00000000-0010-0000-1E00-000010000000}" name="2019/20"/>
    <tableColumn id="17" xr3:uid="{00000000-0010-0000-1E00-000011000000}" name="2020/21"/>
    <tableColumn id="18" xr3:uid="{41381A3A-0A91-4FFA-B81F-B7608362600B}" name="2021/22" dataDxfId="1"/>
    <tableColumn id="20" xr3:uid="{77D40C3C-D759-4036-991C-3B4492400E8E}" name="2022/23" dataDxfId="0"/>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Table1.2" displayName="Table1.2" ref="A7:AI10" totalsRowShown="0" headerRowDxfId="448" headerRowBorderDxfId="447" tableBorderDxfId="446" totalsRowBorderDxfId="445">
  <tableColumns count="35">
    <tableColumn id="1" xr3:uid="{00000000-0010-0000-0200-000001000000}" name="Indicator variable"/>
    <tableColumn id="2" xr3:uid="{00000000-0010-0000-0200-000002000000}" name="Units"/>
    <tableColumn id="3" xr3:uid="{00000000-0010-0000-0200-000003000000}" name="1990"/>
    <tableColumn id="4" xr3:uid="{00000000-0010-0000-0200-000004000000}" name="1991"/>
    <tableColumn id="5" xr3:uid="{00000000-0010-0000-0200-000005000000}" name="1992"/>
    <tableColumn id="6" xr3:uid="{00000000-0010-0000-0200-000006000000}" name="1993"/>
    <tableColumn id="7" xr3:uid="{00000000-0010-0000-0200-000007000000}" name="1994"/>
    <tableColumn id="8" xr3:uid="{00000000-0010-0000-0200-000008000000}" name="1995"/>
    <tableColumn id="9" xr3:uid="{00000000-0010-0000-0200-000009000000}" name="1996"/>
    <tableColumn id="10" xr3:uid="{00000000-0010-0000-0200-00000A000000}" name="1997"/>
    <tableColumn id="11" xr3:uid="{00000000-0010-0000-0200-00000B000000}" name="1998"/>
    <tableColumn id="12" xr3:uid="{00000000-0010-0000-0200-00000C000000}" name="1999"/>
    <tableColumn id="13" xr3:uid="{00000000-0010-0000-0200-00000D000000}" name="2000"/>
    <tableColumn id="14" xr3:uid="{00000000-0010-0000-0200-00000E000000}" name="2001"/>
    <tableColumn id="15" xr3:uid="{00000000-0010-0000-0200-00000F000000}" name="2002"/>
    <tableColumn id="16" xr3:uid="{00000000-0010-0000-0200-000010000000}" name="2003"/>
    <tableColumn id="17" xr3:uid="{00000000-0010-0000-0200-000011000000}" name="2004"/>
    <tableColumn id="18" xr3:uid="{00000000-0010-0000-0200-000012000000}" name="2005"/>
    <tableColumn id="19" xr3:uid="{00000000-0010-0000-0200-000013000000}" name="2006"/>
    <tableColumn id="20" xr3:uid="{00000000-0010-0000-0200-000014000000}" name="2007"/>
    <tableColumn id="21" xr3:uid="{00000000-0010-0000-0200-000015000000}" name="2008"/>
    <tableColumn id="22" xr3:uid="{00000000-0010-0000-0200-000016000000}" name="2009"/>
    <tableColumn id="23" xr3:uid="{00000000-0010-0000-0200-000017000000}" name="2010"/>
    <tableColumn id="24" xr3:uid="{00000000-0010-0000-0200-000018000000}" name="2011"/>
    <tableColumn id="25" xr3:uid="{00000000-0010-0000-0200-000019000000}" name="2012"/>
    <tableColumn id="26" xr3:uid="{00000000-0010-0000-0200-00001A000000}" name="2013"/>
    <tableColumn id="27" xr3:uid="{00000000-0010-0000-0200-00001B000000}" name="2014"/>
    <tableColumn id="28" xr3:uid="{00000000-0010-0000-0200-00001C000000}" name="2015"/>
    <tableColumn id="29" xr3:uid="{00000000-0010-0000-0200-00001D000000}" name="2016"/>
    <tableColumn id="30" xr3:uid="{00000000-0010-0000-0200-00001E000000}" name="2017"/>
    <tableColumn id="31" xr3:uid="{00000000-0010-0000-0200-00001F000000}" name="2018"/>
    <tableColumn id="32" xr3:uid="{00000000-0010-0000-0200-000020000000}" name="2019"/>
    <tableColumn id="33" xr3:uid="{00000000-0010-0000-0200-000021000000}" name="2020" dataDxfId="444"/>
    <tableColumn id="34" xr3:uid="{59522E0B-252A-4F72-B005-6D09DDC5793A}" name="2021" dataDxfId="443"/>
    <tableColumn id="35" xr3:uid="{2102DC62-0FDD-4BA2-A11C-4665B65DB739}" name="2022" dataDxfId="442"/>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le2.1.1" displayName="Table2.1.1" ref="A8:U11" totalsRowShown="0" headerRowDxfId="441" headerRowBorderDxfId="440" tableBorderDxfId="439" totalsRowBorderDxfId="438">
  <tableColumns count="21">
    <tableColumn id="1" xr3:uid="{00000000-0010-0000-0300-000001000000}" name="Indicator variable"/>
    <tableColumn id="18" xr3:uid="{00000000-0010-0000-0300-000012000000}" name="Units"/>
    <tableColumn id="2" xr3:uid="{00000000-0010-0000-0300-000002000000}" name="2004"/>
    <tableColumn id="3" xr3:uid="{00000000-0010-0000-0300-000003000000}" name="2005"/>
    <tableColumn id="4" xr3:uid="{00000000-0010-0000-0300-000004000000}" name="2006"/>
    <tableColumn id="5" xr3:uid="{00000000-0010-0000-0300-000005000000}" name="2007"/>
    <tableColumn id="6" xr3:uid="{00000000-0010-0000-0300-000006000000}" name="2008"/>
    <tableColumn id="7" xr3:uid="{00000000-0010-0000-0300-000007000000}" name="2009"/>
    <tableColumn id="8" xr3:uid="{00000000-0010-0000-0300-000008000000}" name="2010"/>
    <tableColumn id="9" xr3:uid="{00000000-0010-0000-0300-000009000000}" name="2011"/>
    <tableColumn id="10" xr3:uid="{00000000-0010-0000-0300-00000A000000}" name="2012"/>
    <tableColumn id="11" xr3:uid="{00000000-0010-0000-0300-00000B000000}" name="2013"/>
    <tableColumn id="12" xr3:uid="{00000000-0010-0000-0300-00000C000000}" name="2014"/>
    <tableColumn id="13" xr3:uid="{00000000-0010-0000-0300-00000D000000}" name="2015"/>
    <tableColumn id="14" xr3:uid="{00000000-0010-0000-0300-00000E000000}" name="2016"/>
    <tableColumn id="15" xr3:uid="{00000000-0010-0000-0300-00000F000000}" name="2017"/>
    <tableColumn id="16" xr3:uid="{00000000-0010-0000-0300-000010000000}" name="2018"/>
    <tableColumn id="17" xr3:uid="{00000000-0010-0000-0300-000011000000}" name="2019"/>
    <tableColumn id="19" xr3:uid="{00000000-0010-0000-0300-000013000000}" name="2020" dataDxfId="437"/>
    <tableColumn id="20" xr3:uid="{CD5F4625-A639-4F56-AF6A-64C8470B75A0}" name="2021" dataDxfId="436"/>
    <tableColumn id="21" xr3:uid="{4EC85587-6762-48E4-9212-AC2045774FB1}" name="2022" dataDxfId="435"/>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11E1E95-19AC-4D0D-97CE-F20349CCD81C}" name="Table2.1.2" displayName="Table2.1.2" ref="A15:U18" totalsRowShown="0" headerRowDxfId="434" headerRowBorderDxfId="433" tableBorderDxfId="432" totalsRowBorderDxfId="431">
  <tableColumns count="21">
    <tableColumn id="1" xr3:uid="{5E900422-1637-44DB-8194-377A57FF433F}" name="Indicator variable"/>
    <tableColumn id="18" xr3:uid="{E30B878A-5D49-4EC4-9F2D-9B4579AA14E2}" name="Units"/>
    <tableColumn id="2" xr3:uid="{8AED9F58-25E4-4BB3-9E39-8C8216CCB520}" name="2004"/>
    <tableColumn id="3" xr3:uid="{BF7EEB68-A3C4-4D5F-BF6E-69FEA0E5DA80}" name="2005"/>
    <tableColumn id="4" xr3:uid="{9B32848A-4F18-4404-9527-5AFB3DD0EAEE}" name="2006"/>
    <tableColumn id="5" xr3:uid="{335289F0-60C3-4C67-B361-FA468B135B39}" name="2007"/>
    <tableColumn id="6" xr3:uid="{2A9F73E8-C61C-4B48-9343-DD9873B99809}" name="2008"/>
    <tableColumn id="7" xr3:uid="{159A9BDA-99D2-4B90-AE51-629F9EDEA334}" name="2009"/>
    <tableColumn id="8" xr3:uid="{177A97A6-B5B2-4A54-8692-7F08C6FC4888}" name="2010"/>
    <tableColumn id="9" xr3:uid="{C6ED2920-421A-4428-82E0-098E242AA2A3}" name="2011"/>
    <tableColumn id="10" xr3:uid="{38ADE42F-E2E2-414E-AE62-BE08ADFB48A3}" name="2012"/>
    <tableColumn id="11" xr3:uid="{A0B8C7BC-4AF3-4378-ADC5-E40014EDD399}" name="2013"/>
    <tableColumn id="12" xr3:uid="{BB14ED72-3E20-44A2-AEE1-56BFD89BD1B9}" name="2014"/>
    <tableColumn id="13" xr3:uid="{44E4FF18-581C-41FA-9C6F-E370116BE77A}" name="2015"/>
    <tableColumn id="14" xr3:uid="{CCD487B8-9EAA-49E8-8C8C-01468CBC4264}" name="2016"/>
    <tableColumn id="15" xr3:uid="{AAEB2B79-262A-4946-AEAD-45148B0D9FA7}" name="2017"/>
    <tableColumn id="16" xr3:uid="{0E28A8FB-5B34-4AA0-B8D6-05A0ED011C08}" name="2018"/>
    <tableColumn id="17" xr3:uid="{DF050C5F-134A-42A5-85E2-19A2DCFE1584}" name="2019"/>
    <tableColumn id="19" xr3:uid="{02CC1A1B-0EE7-448C-AA64-D78F0A563C00}" name="2020" dataDxfId="430"/>
    <tableColumn id="20" xr3:uid="{42A0D3D2-7AAB-4C4B-AD4B-FCB9A07AB7A9}" name="2021" dataDxfId="429"/>
    <tableColumn id="21" xr3:uid="{C1CAAE7A-7FBB-4402-847F-216147B80173}" name="2022" dataDxfId="428"/>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le2.2" displayName="Table2.2" ref="A6:U11" totalsRowShown="0" headerRowDxfId="427" dataDxfId="425" headerRowBorderDxfId="426" tableBorderDxfId="424" totalsRowBorderDxfId="423">
  <tableColumns count="21">
    <tableColumn id="1" xr3:uid="{00000000-0010-0000-0400-000001000000}" name="Fuel type" dataDxfId="422"/>
    <tableColumn id="2" xr3:uid="{00000000-0010-0000-0400-000002000000}" name="Units" dataDxfId="421"/>
    <tableColumn id="3" xr3:uid="{00000000-0010-0000-0400-000003000000}" name="2004" dataDxfId="420"/>
    <tableColumn id="4" xr3:uid="{00000000-0010-0000-0400-000004000000}" name="2005" dataDxfId="419"/>
    <tableColumn id="5" xr3:uid="{00000000-0010-0000-0400-000005000000}" name="2006" dataDxfId="418"/>
    <tableColumn id="6" xr3:uid="{00000000-0010-0000-0400-000006000000}" name="2007" dataDxfId="417"/>
    <tableColumn id="7" xr3:uid="{00000000-0010-0000-0400-000007000000}" name="2008" dataDxfId="416"/>
    <tableColumn id="8" xr3:uid="{00000000-0010-0000-0400-000008000000}" name="2009" dataDxfId="415"/>
    <tableColumn id="9" xr3:uid="{00000000-0010-0000-0400-000009000000}" name="2010" dataDxfId="414"/>
    <tableColumn id="10" xr3:uid="{00000000-0010-0000-0400-00000A000000}" name="2011" dataDxfId="413"/>
    <tableColumn id="11" xr3:uid="{00000000-0010-0000-0400-00000B000000}" name="2012" dataDxfId="412"/>
    <tableColumn id="12" xr3:uid="{00000000-0010-0000-0400-00000C000000}" name="2013" dataDxfId="411"/>
    <tableColumn id="13" xr3:uid="{00000000-0010-0000-0400-00000D000000}" name="2014" dataDxfId="410"/>
    <tableColumn id="14" xr3:uid="{00000000-0010-0000-0400-00000E000000}" name="2015" dataDxfId="409"/>
    <tableColumn id="15" xr3:uid="{00000000-0010-0000-0400-00000F000000}" name="2016" dataDxfId="408"/>
    <tableColumn id="16" xr3:uid="{00000000-0010-0000-0400-000010000000}" name="2017" dataDxfId="407"/>
    <tableColumn id="17" xr3:uid="{00000000-0010-0000-0400-000011000000}" name="2018" dataDxfId="406"/>
    <tableColumn id="18" xr3:uid="{00000000-0010-0000-0400-000012000000}" name="2019" dataDxfId="405"/>
    <tableColumn id="19" xr3:uid="{00000000-0010-0000-0400-000013000000}" name="2020" dataDxfId="404"/>
    <tableColumn id="20" xr3:uid="{5A82758C-E3D5-4E65-8298-845836765E66}" name="2021" dataDxfId="403"/>
    <tableColumn id="21" xr3:uid="{76CEF597-DB3D-4830-92AF-69C0B7B2A119}" name="2022" dataDxfId="402"/>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7289C85-2152-44FB-903F-22E96E18B174}" name="Table3.15" displayName="Table3.15" ref="A7:Q10" totalsRowShown="0" headerRowDxfId="401" headerRowBorderDxfId="400" tableBorderDxfId="399" totalsRowBorderDxfId="398">
  <tableColumns count="17">
    <tableColumn id="1" xr3:uid="{D60BB230-CE2A-4769-9912-8A9679B324C8}" name="Indicator variable"/>
    <tableColumn id="2" xr3:uid="{191927E0-283B-442D-A3D1-D24D4D17D27C}" name="Units"/>
    <tableColumn id="3" xr3:uid="{99B7B7B2-1BD2-4A87-845C-97CAD91BD7F5}" name="2008"/>
    <tableColumn id="4" xr3:uid="{DC82B032-FB0A-43EB-8014-A33D4F64B8BB}" name="2009"/>
    <tableColumn id="5" xr3:uid="{4F1A1BB9-FAAA-4B34-8577-CC7DB5B24A40}" name="2010"/>
    <tableColumn id="6" xr3:uid="{CEBC573F-6664-4D8C-A670-B29A6A33A217}" name="2011"/>
    <tableColumn id="7" xr3:uid="{B3D0C50E-E14E-4107-AAC3-0C04362F0859}" name="2012"/>
    <tableColumn id="8" xr3:uid="{46FB483A-E0E3-45D5-8014-6F1774D35A2B}" name="2013"/>
    <tableColumn id="9" xr3:uid="{7B964176-CDC1-443B-867F-A6C650A1AFDA}" name="2014"/>
    <tableColumn id="10" xr3:uid="{885449F8-776B-4EDB-9B89-C8FFAF73D138}" name="2015"/>
    <tableColumn id="11" xr3:uid="{5ADD9542-984B-46F0-BBCF-474D3959184D}" name="2016"/>
    <tableColumn id="12" xr3:uid="{64F70AED-AF74-48E9-AE18-8A1176640B73}" name="2017"/>
    <tableColumn id="13" xr3:uid="{B9960350-10CF-4DF1-A104-4DB145B4CA1C}" name="2018"/>
    <tableColumn id="14" xr3:uid="{1970B57B-095F-4860-9E95-F662DD5552F3}" name="2019"/>
    <tableColumn id="15" xr3:uid="{64FC741F-661C-471A-913C-DB4D54111E20}" name="2020"/>
    <tableColumn id="16" xr3:uid="{6998C5BB-E3D3-4176-84A7-7518189B288D}" name="2021"/>
    <tableColumn id="17" xr3:uid="{92A49135-C4CA-4CA3-858F-0F2FA94ED003}" name="2022"/>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Table3.2" displayName="Table3.2" ref="A6:G9" totalsRowShown="0" headerRowDxfId="397" headerRowBorderDxfId="396" tableBorderDxfId="395" totalsRowBorderDxfId="394">
  <autoFilter ref="A6:G9" xr:uid="{00000000-0009-0000-0100-00000F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600-000001000000}" name="Energy efficiency measure" dataDxfId="393"/>
    <tableColumn id="2" xr3:uid="{00000000-0010-0000-0600-000002000000}" name="2001" dataDxfId="392" dataCellStyle="Percent"/>
    <tableColumn id="3" xr3:uid="{00000000-0010-0000-0600-000003000000}" name="2004" dataDxfId="391" dataCellStyle="Percent"/>
    <tableColumn id="4" xr3:uid="{00000000-0010-0000-0600-000004000000}" name="2006" dataDxfId="390" dataCellStyle="Percent"/>
    <tableColumn id="5" xr3:uid="{00000000-0010-0000-0600-000005000000}" name="2009" dataDxfId="389" dataCellStyle="Percent"/>
    <tableColumn id="6" xr3:uid="{00000000-0010-0000-0600-000006000000}" name="2011" dataDxfId="388" dataCellStyle="Percent"/>
    <tableColumn id="7" xr3:uid="{00000000-0010-0000-0600-000007000000}" name="2016" dataDxfId="387" dataCellStyle="Percent"/>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era-ni.gov.uk/publications/northern-ireland-carbon-intensity-indicators-2024" TargetMode="External"/><Relationship Id="rId2" Type="http://schemas.openxmlformats.org/officeDocument/2006/relationships/hyperlink" Target="mailto:branch.stats@daera-ni.gov.uk" TargetMode="External"/><Relationship Id="rId1" Type="http://schemas.openxmlformats.org/officeDocument/2006/relationships/hyperlink" Target="https://www.daera-ni.gov.uk/articles/climate-change-statistics" TargetMode="External"/><Relationship Id="rId5" Type="http://schemas.openxmlformats.org/officeDocument/2006/relationships/printerSettings" Target="../printerSettings/printerSettings1.bin"/><Relationship Id="rId4" Type="http://schemas.openxmlformats.org/officeDocument/2006/relationships/hyperlink" Target="https://www.daera-ni.gov.uk/publications/northern-ireland-greenhouse-gas-inventory-1990-2022-statistical-bulletin"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9.bin"/><Relationship Id="rId1" Type="http://schemas.openxmlformats.org/officeDocument/2006/relationships/hyperlink" Target="https://www.nihe.gov.uk/Working-With-Us/Research/House-Condition-Survey"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data.nisra.gov.uk/table/TS030" TargetMode="External"/><Relationship Id="rId1" Type="http://schemas.openxmlformats.org/officeDocument/2006/relationships/hyperlink" Target="https://www.nihe.gov.uk/Working-With-Us/Research/House-Condition-Survey" TargetMode="External"/><Relationship Id="rId4"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2.bin"/><Relationship Id="rId1" Type="http://schemas.openxmlformats.org/officeDocument/2006/relationships/hyperlink" Target="https://www.gov.uk/government/publications/crc-annual-report-publications-phases-1-and-2"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printerSettings" Target="../printerSettings/printerSettings13.bin"/><Relationship Id="rId1" Type="http://schemas.openxmlformats.org/officeDocument/2006/relationships/hyperlink" Target="https://www.gov.uk/government/publications/crc-annual-report-publications-phases-1-and-2"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gov.uk/government/publications/vehicles-statistics-guidance/vehicle-licensing-statistics-notes-and-definitions" TargetMode="External"/><Relationship Id="rId2" Type="http://schemas.openxmlformats.org/officeDocument/2006/relationships/hyperlink" Target="https://www.gov.uk/government/statistical-data-sets/veh02-licensed-cars" TargetMode="External"/><Relationship Id="rId1" Type="http://schemas.openxmlformats.org/officeDocument/2006/relationships/hyperlink" Target="https://www.gov.uk/government/publications/vehicle-excise-duty/vehicle-excise-duty" TargetMode="External"/><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s://naei.energysecurity.gov.uk/reports/greenhouse-gas-inventories-england-scotland-wales-northern-ireland-1990-2022" TargetMode="External"/><Relationship Id="rId2" Type="http://schemas.openxmlformats.org/officeDocument/2006/relationships/hyperlink" Target="https://www.infrastructure-ni.gov.uk/articles/travel-survey-northern-ireland" TargetMode="External"/><Relationship Id="rId1" Type="http://schemas.openxmlformats.org/officeDocument/2006/relationships/hyperlink" Target="https://www.infrastructure-ni.gov.uk/articles/northern-ireland-road-safety-strategy-2020-statistics" TargetMode="External"/><Relationship Id="rId5" Type="http://schemas.openxmlformats.org/officeDocument/2006/relationships/table" Target="../tables/table18.xm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printerSettings" Target="../printerSettings/printerSettings16.bin"/><Relationship Id="rId1" Type="http://schemas.openxmlformats.org/officeDocument/2006/relationships/hyperlink" Target="https://www.infrastructure-ni.gov.uk/publications/travel-survey-northern-ireland-tsni-headline-report-2021" TargetMode="External"/></Relationships>
</file>

<file path=xl/worksheets/_rels/sheet1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17.bin"/><Relationship Id="rId1" Type="http://schemas.openxmlformats.org/officeDocument/2006/relationships/hyperlink" Target="https://www.infrastructure-ni.gov.uk/publications/travel-survey-northern-ireland-tsni-headline-report-2021" TargetMode="External"/></Relationships>
</file>

<file path=xl/worksheets/_rels/sheet19.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18.bin"/><Relationship Id="rId1" Type="http://schemas.openxmlformats.org/officeDocument/2006/relationships/hyperlink" Target="https://www.infrastructure-ni.gov.uk/news/public-transport-statistics-northern-ireland-2022-23-statistical-report-published"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19.bin"/><Relationship Id="rId1" Type="http://schemas.openxmlformats.org/officeDocument/2006/relationships/hyperlink" Target="https://www.infrastructure-ni.gov.uk/news/public-transport-statistics-northern-ireland-2022-23-statistical-report-published" TargetMode="External"/></Relationships>
</file>

<file path=xl/worksheets/_rels/sheet21.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20.bin"/><Relationship Id="rId1" Type="http://schemas.openxmlformats.org/officeDocument/2006/relationships/hyperlink" Target="https://www.gov.uk/government/statistical-data-sets/vehicle-licensing-statistics-data-tables" TargetMode="External"/></Relationships>
</file>

<file path=xl/worksheets/_rels/sheet22.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printerSettings" Target="../printerSettings/printerSettings21.bin"/><Relationship Id="rId1" Type="http://schemas.openxmlformats.org/officeDocument/2006/relationships/hyperlink" Target="https://www.daera-ni.gov.uk/publications/greenhouse-gas-emissions-northern-ireland-dairy-farms" TargetMode="External"/></Relationships>
</file>

<file path=xl/worksheets/_rels/sheet23.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nisra.gov.uk/publications/2023-mid-year-population-estimates-northern-ireland" TargetMode="External"/><Relationship Id="rId1" Type="http://schemas.openxmlformats.org/officeDocument/2006/relationships/hyperlink" Target="https://naei.energysecurity.gov.uk/reports/greenhouse-gas-inventories-england-scotland-wales-northern-ireland-1990-2022" TargetMode="External"/><Relationship Id="rId4" Type="http://schemas.openxmlformats.org/officeDocument/2006/relationships/table" Target="../tables/table30.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printerSettings" Target="../printerSettings/printerSettings27.bin"/><Relationship Id="rId1" Type="http://schemas.openxmlformats.org/officeDocument/2006/relationships/hyperlink" Target="https://www.daera-ni.gov.uk/articles/northern-ireland-local-authority-collected-municipal-waste-management-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ei.energysecurity.gov.uk/reports/greenhouse-gas-inventories-england-scotland-wales-northern-ireland-1990-2022" TargetMode="External"/><Relationship Id="rId1" Type="http://schemas.openxmlformats.org/officeDocument/2006/relationships/hyperlink" Target="https://www.ons.gov.uk/economy/grossvalueaddedgva/datasets/nominalregionalgrossvalueaddedbalancedperheadandincomecomponents"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isra.gov.uk/publications/2023-mid-year-population-estimates-northern-ireland" TargetMode="External"/><Relationship Id="rId1" Type="http://schemas.openxmlformats.org/officeDocument/2006/relationships/hyperlink" Target="https://naei.energysecurity.gov.uk/reports/greenhouse-gas-inventories-england-scotland-wales-northern-ireland-1990-2022" TargetMode="Externa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uk/government/statistics/energy-trends-december-2023-special-feature-article-electricity-generation-and-supply-in-scotland-wales-northern-ireland-and-england-2018-to-20" TargetMode="External"/><Relationship Id="rId1" Type="http://schemas.openxmlformats.org/officeDocument/2006/relationships/hyperlink" Target="https://naei.energysecurity.gov.uk/reports/greenhouse-gas-inventories-england-scotland-wales-northern-ireland-1990-2022" TargetMode="External"/><Relationship Id="rId5" Type="http://schemas.openxmlformats.org/officeDocument/2006/relationships/table" Target="../tables/table6.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6.bin"/><Relationship Id="rId1" Type="http://schemas.openxmlformats.org/officeDocument/2006/relationships/hyperlink" Target="https://www.gov.uk/government/statistics/energy-trends-december-2023-special-feature-article-electricity-generation-and-supply-in-scotland-wales-northern-ireland-and-england-2018-to-20"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naei.energysecurity.gov.uk/reports/greenhouse-gas-inventories-england-scotland-wales-northern-ireland-1990-2022" TargetMode="External"/><Relationship Id="rId1" Type="http://schemas.openxmlformats.org/officeDocument/2006/relationships/hyperlink" Target="https://www.finance-ni.gov.uk/publications/annual-housing-stock-statistics" TargetMode="External"/><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8.bin"/><Relationship Id="rId1" Type="http://schemas.openxmlformats.org/officeDocument/2006/relationships/hyperlink" Target="https://www.nihe.gov.uk/Working-With-Us/Research/House-Condition-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9CB24-6FFE-4B3B-8696-8306848069CB}">
  <dimension ref="A1:G19"/>
  <sheetViews>
    <sheetView tabSelected="1" workbookViewId="0"/>
  </sheetViews>
  <sheetFormatPr defaultColWidth="8.5703125" defaultRowHeight="15.75" x14ac:dyDescent="0.25"/>
  <cols>
    <col min="1" max="1" width="255.85546875" style="359" bestFit="1" customWidth="1"/>
    <col min="2" max="2" width="25.42578125" style="351" bestFit="1" customWidth="1"/>
    <col min="3" max="3" width="25.42578125" style="351" customWidth="1"/>
    <col min="4" max="4" width="8.5703125" style="351" customWidth="1"/>
    <col min="5" max="16384" width="8.5703125" style="351"/>
  </cols>
  <sheetData>
    <row r="1" spans="1:7" ht="32.450000000000003" customHeight="1" x14ac:dyDescent="0.25">
      <c r="A1" s="362" t="s">
        <v>471</v>
      </c>
    </row>
    <row r="2" spans="1:7" s="352" customFormat="1" ht="22.35" customHeight="1" x14ac:dyDescent="0.25">
      <c r="A2" s="391" t="s">
        <v>472</v>
      </c>
      <c r="C2" s="351"/>
      <c r="D2" s="351"/>
      <c r="E2" s="351"/>
      <c r="F2" s="351"/>
      <c r="G2" s="351"/>
    </row>
    <row r="3" spans="1:7" s="352" customFormat="1" ht="87.6" customHeight="1" x14ac:dyDescent="0.25">
      <c r="A3" s="353" t="s">
        <v>395</v>
      </c>
      <c r="B3" s="351"/>
      <c r="C3" s="351"/>
      <c r="D3" s="351"/>
      <c r="E3" s="351"/>
      <c r="F3" s="351"/>
      <c r="G3" s="351"/>
    </row>
    <row r="4" spans="1:7" s="352" customFormat="1" ht="20.45" customHeight="1" x14ac:dyDescent="0.25">
      <c r="A4" s="391" t="s">
        <v>470</v>
      </c>
      <c r="B4" s="351"/>
      <c r="C4" s="351"/>
      <c r="D4" s="351"/>
      <c r="E4" s="351"/>
      <c r="F4" s="351"/>
      <c r="G4" s="351"/>
    </row>
    <row r="5" spans="1:7" s="352" customFormat="1" ht="32.450000000000003" customHeight="1" x14ac:dyDescent="0.3">
      <c r="A5" s="354" t="s">
        <v>356</v>
      </c>
      <c r="B5" s="351"/>
      <c r="C5" s="351"/>
      <c r="D5" s="351"/>
      <c r="E5" s="351"/>
      <c r="F5" s="351"/>
      <c r="G5" s="351"/>
    </row>
    <row r="6" spans="1:7" s="352" customFormat="1" x14ac:dyDescent="0.25">
      <c r="A6" s="355" t="s">
        <v>481</v>
      </c>
      <c r="B6" s="351"/>
      <c r="C6" s="351"/>
      <c r="D6" s="351"/>
      <c r="E6" s="351"/>
      <c r="F6" s="351"/>
      <c r="G6" s="351"/>
    </row>
    <row r="7" spans="1:7" s="352" customFormat="1" ht="32.450000000000003" customHeight="1" x14ac:dyDescent="0.3">
      <c r="A7" s="354" t="s">
        <v>360</v>
      </c>
      <c r="B7" s="351"/>
      <c r="C7" s="351"/>
      <c r="D7" s="351"/>
      <c r="E7" s="351"/>
      <c r="F7" s="351"/>
      <c r="G7" s="351"/>
    </row>
    <row r="8" spans="1:7" s="352" customFormat="1" ht="15.95" customHeight="1" x14ac:dyDescent="0.25">
      <c r="A8" s="356" t="s">
        <v>359</v>
      </c>
      <c r="B8" s="351"/>
      <c r="C8" s="351"/>
      <c r="D8" s="351"/>
      <c r="E8" s="351"/>
      <c r="F8" s="351"/>
      <c r="G8" s="351"/>
    </row>
    <row r="9" spans="1:7" s="352" customFormat="1" ht="32.450000000000003" customHeight="1" x14ac:dyDescent="0.3">
      <c r="A9" s="354" t="s">
        <v>357</v>
      </c>
      <c r="B9" s="357"/>
      <c r="C9" s="351"/>
      <c r="D9" s="351"/>
      <c r="E9" s="351"/>
      <c r="F9" s="351"/>
      <c r="G9" s="358"/>
    </row>
    <row r="10" spans="1:7" s="352" customFormat="1" x14ac:dyDescent="0.25">
      <c r="A10" s="391" t="s">
        <v>358</v>
      </c>
      <c r="B10" s="351"/>
      <c r="C10" s="351"/>
      <c r="D10" s="351"/>
      <c r="E10" s="351"/>
      <c r="F10" s="351"/>
      <c r="G10" s="351"/>
    </row>
    <row r="11" spans="1:7" s="352" customFormat="1" ht="32.450000000000003" customHeight="1" x14ac:dyDescent="0.3">
      <c r="A11" s="354" t="s">
        <v>355</v>
      </c>
      <c r="B11" s="351"/>
      <c r="C11" s="351"/>
      <c r="D11" s="351"/>
      <c r="E11" s="351"/>
      <c r="F11" s="351"/>
      <c r="G11" s="351"/>
    </row>
    <row r="12" spans="1:7" s="352" customFormat="1" x14ac:dyDescent="0.25">
      <c r="A12" s="116" t="s">
        <v>483</v>
      </c>
      <c r="B12" s="351"/>
      <c r="C12" s="351"/>
      <c r="D12" s="351"/>
      <c r="E12" s="351"/>
      <c r="F12" s="351"/>
      <c r="G12" s="351"/>
    </row>
    <row r="13" spans="1:7" s="352" customFormat="1" x14ac:dyDescent="0.25">
      <c r="A13" s="359"/>
      <c r="B13" s="351"/>
      <c r="C13" s="351"/>
      <c r="D13" s="351"/>
      <c r="E13" s="351"/>
      <c r="F13" s="351"/>
      <c r="G13" s="351"/>
    </row>
    <row r="14" spans="1:7" s="352" customFormat="1" x14ac:dyDescent="0.25">
      <c r="A14" s="359"/>
      <c r="B14" s="351"/>
      <c r="C14" s="351"/>
      <c r="D14" s="351"/>
      <c r="E14" s="351"/>
      <c r="F14" s="351"/>
      <c r="G14" s="351"/>
    </row>
    <row r="15" spans="1:7" s="352" customFormat="1" x14ac:dyDescent="0.25">
      <c r="A15" s="360"/>
      <c r="B15" s="351"/>
      <c r="C15" s="351"/>
      <c r="D15" s="351"/>
      <c r="E15" s="351"/>
      <c r="F15" s="351"/>
      <c r="G15" s="351"/>
    </row>
    <row r="16" spans="1:7" s="352" customFormat="1" x14ac:dyDescent="0.25">
      <c r="A16" s="361"/>
      <c r="B16" s="351"/>
      <c r="C16" s="351"/>
      <c r="D16" s="351"/>
      <c r="E16" s="351"/>
      <c r="F16" s="351"/>
      <c r="G16" s="351"/>
    </row>
    <row r="17" spans="1:7" s="352" customFormat="1" x14ac:dyDescent="0.25">
      <c r="A17" s="361"/>
      <c r="B17" s="351"/>
      <c r="C17" s="351"/>
      <c r="D17" s="351"/>
      <c r="E17" s="351"/>
      <c r="F17" s="351"/>
      <c r="G17" s="351"/>
    </row>
    <row r="18" spans="1:7" s="352" customFormat="1" x14ac:dyDescent="0.25">
      <c r="A18" s="355"/>
      <c r="B18" s="351"/>
      <c r="C18" s="351"/>
      <c r="D18" s="351"/>
      <c r="E18" s="351"/>
      <c r="F18" s="351"/>
      <c r="G18" s="351"/>
    </row>
    <row r="19" spans="1:7" s="352" customFormat="1" x14ac:dyDescent="0.25">
      <c r="A19" s="355"/>
      <c r="B19" s="351"/>
      <c r="C19" s="351"/>
      <c r="D19" s="351"/>
      <c r="E19" s="351"/>
      <c r="F19" s="351"/>
      <c r="G19" s="351"/>
    </row>
  </sheetData>
  <hyperlinks>
    <hyperlink ref="A10" r:id="rId1" xr:uid="{00468635-A3EE-4F5F-B273-E53E206FDA3C}"/>
    <hyperlink ref="A12" r:id="rId2" xr:uid="{D6F9B5B9-4CF9-4208-B195-79B4311E7850}"/>
    <hyperlink ref="A2" r:id="rId3" display="Northern Ireland Carbon Intensity Indicators 2024" xr:uid="{4B06CDE0-7EE0-4E16-9742-1CB08DF5FD4D}"/>
    <hyperlink ref="A4" r:id="rId4" xr:uid="{0CA11C4E-797A-4F57-8655-EC73E4823481}"/>
  </hyperlinks>
  <pageMargins left="0.70000000000000007" right="0.70000000000000007" top="0.75" bottom="0.75" header="0.30000000000000004" footer="0.30000000000000004"/>
  <pageSetup fitToWidth="0" fitToHeight="0" orientation="portrait" horizontalDpi="1200" verticalDpi="12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1"/>
  <sheetViews>
    <sheetView workbookViewId="0"/>
  </sheetViews>
  <sheetFormatPr defaultColWidth="11.42578125" defaultRowHeight="15" x14ac:dyDescent="0.25"/>
  <cols>
    <col min="1" max="1" width="23.5703125" style="8" customWidth="1"/>
    <col min="2" max="16384" width="11.42578125" style="8"/>
  </cols>
  <sheetData>
    <row r="1" spans="1:9" ht="17.25" x14ac:dyDescent="0.25">
      <c r="A1" s="274" t="s">
        <v>286</v>
      </c>
    </row>
    <row r="2" spans="1:9" x14ac:dyDescent="0.25">
      <c r="A2" s="8" t="s">
        <v>136</v>
      </c>
    </row>
    <row r="3" spans="1:9" x14ac:dyDescent="0.25">
      <c r="A3" s="8" t="s">
        <v>283</v>
      </c>
    </row>
    <row r="4" spans="1:9" x14ac:dyDescent="0.25">
      <c r="A4" s="8" t="s">
        <v>167</v>
      </c>
      <c r="I4" s="67"/>
    </row>
    <row r="5" spans="1:9" x14ac:dyDescent="0.25">
      <c r="A5" s="116" t="s">
        <v>173</v>
      </c>
    </row>
    <row r="6" spans="1:9" ht="16.5" customHeight="1" x14ac:dyDescent="0.25">
      <c r="A6" s="162" t="s">
        <v>314</v>
      </c>
      <c r="B6" s="169" t="s">
        <v>225</v>
      </c>
      <c r="C6" s="169" t="s">
        <v>230</v>
      </c>
      <c r="D6" s="169" t="s">
        <v>233</v>
      </c>
      <c r="E6" s="169" t="s">
        <v>235</v>
      </c>
      <c r="F6" s="170" t="s">
        <v>150</v>
      </c>
    </row>
    <row r="7" spans="1:9" ht="16.5" customHeight="1" x14ac:dyDescent="0.25">
      <c r="A7" s="42" t="s">
        <v>142</v>
      </c>
      <c r="B7" s="71">
        <v>48.55</v>
      </c>
      <c r="C7" s="71">
        <v>56.96</v>
      </c>
      <c r="D7" s="71">
        <v>60.22</v>
      </c>
      <c r="E7" s="71">
        <v>62.55</v>
      </c>
      <c r="F7" s="178">
        <v>65.83</v>
      </c>
      <c r="G7" s="51"/>
      <c r="H7" s="65"/>
      <c r="I7" s="51"/>
    </row>
    <row r="8" spans="1:9" ht="16.5" customHeight="1" x14ac:dyDescent="0.25">
      <c r="A8" s="163" t="s">
        <v>13</v>
      </c>
      <c r="B8" s="173">
        <v>701000</v>
      </c>
      <c r="C8" s="173">
        <v>705000</v>
      </c>
      <c r="D8" s="173">
        <v>740000</v>
      </c>
      <c r="E8" s="173">
        <v>760000</v>
      </c>
      <c r="F8" s="174">
        <v>780000</v>
      </c>
      <c r="G8" s="51"/>
      <c r="H8" s="65"/>
      <c r="I8" s="51"/>
    </row>
    <row r="9" spans="1:9" x14ac:dyDescent="0.25">
      <c r="A9" s="8" t="s">
        <v>69</v>
      </c>
    </row>
    <row r="10" spans="1:9" x14ac:dyDescent="0.25">
      <c r="A10" s="8" t="s">
        <v>451</v>
      </c>
    </row>
    <row r="11" spans="1:9" x14ac:dyDescent="0.25">
      <c r="A11" s="116" t="s">
        <v>263</v>
      </c>
    </row>
  </sheetData>
  <hyperlinks>
    <hyperlink ref="A5" r:id="rId1" xr:uid="{00000000-0004-0000-0700-000000000000}"/>
    <hyperlink ref="A11" location="Contents!A1" display="Return to Contents Page" xr:uid="{00000000-0004-0000-0700-000001000000}"/>
  </hyperlinks>
  <pageMargins left="0.25" right="0.25" top="0.75" bottom="0.75" header="0.3" footer="0.3"/>
  <pageSetup paperSize="9" scale="82" orientation="landscape"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6"/>
  <sheetViews>
    <sheetView workbookViewId="0"/>
  </sheetViews>
  <sheetFormatPr defaultColWidth="11.42578125" defaultRowHeight="15" x14ac:dyDescent="0.25"/>
  <cols>
    <col min="1" max="1" width="23.5703125" style="8" customWidth="1"/>
    <col min="2" max="16384" width="11.42578125" style="8"/>
  </cols>
  <sheetData>
    <row r="1" spans="1:16" ht="17.25" x14ac:dyDescent="0.25">
      <c r="A1" s="274" t="s">
        <v>287</v>
      </c>
    </row>
    <row r="2" spans="1:16" x14ac:dyDescent="0.25">
      <c r="A2" s="8" t="s">
        <v>290</v>
      </c>
    </row>
    <row r="3" spans="1:16" x14ac:dyDescent="0.25">
      <c r="A3" s="13" t="s">
        <v>167</v>
      </c>
    </row>
    <row r="4" spans="1:16" x14ac:dyDescent="0.25">
      <c r="A4" s="13" t="s">
        <v>275</v>
      </c>
    </row>
    <row r="5" spans="1:16" ht="15.75" x14ac:dyDescent="0.25">
      <c r="A5" s="276" t="s">
        <v>288</v>
      </c>
    </row>
    <row r="6" spans="1:16" x14ac:dyDescent="0.25">
      <c r="A6" s="8" t="s">
        <v>138</v>
      </c>
      <c r="H6" s="72"/>
    </row>
    <row r="7" spans="1:16" ht="15.75" x14ac:dyDescent="0.25">
      <c r="A7" s="162" t="s">
        <v>315</v>
      </c>
      <c r="B7" s="180" t="s">
        <v>17</v>
      </c>
      <c r="C7" s="180" t="s">
        <v>7</v>
      </c>
      <c r="D7" s="180" t="s">
        <v>8</v>
      </c>
      <c r="E7" s="180" t="s">
        <v>9</v>
      </c>
      <c r="F7" s="180" t="s">
        <v>18</v>
      </c>
      <c r="G7" s="181" t="s">
        <v>54</v>
      </c>
      <c r="H7" s="73"/>
    </row>
    <row r="8" spans="1:16" ht="15.75" x14ac:dyDescent="0.25">
      <c r="A8" s="42" t="s">
        <v>19</v>
      </c>
      <c r="B8" s="63">
        <v>6847</v>
      </c>
      <c r="C8" s="63">
        <v>9063</v>
      </c>
      <c r="D8" s="63">
        <v>9997</v>
      </c>
      <c r="E8" s="63">
        <v>9095</v>
      </c>
      <c r="F8" s="63">
        <v>7904</v>
      </c>
      <c r="G8" s="179">
        <v>6243</v>
      </c>
      <c r="H8" s="74"/>
      <c r="I8" s="72"/>
      <c r="K8" s="17"/>
      <c r="L8" s="17"/>
      <c r="M8" s="17"/>
      <c r="N8" s="17"/>
      <c r="O8" s="17"/>
      <c r="P8" s="17"/>
    </row>
    <row r="9" spans="1:16" ht="15.75" x14ac:dyDescent="0.25">
      <c r="A9" s="42" t="s">
        <v>33</v>
      </c>
      <c r="B9" s="63">
        <v>576</v>
      </c>
      <c r="C9" s="63">
        <v>1318</v>
      </c>
      <c r="D9" s="63">
        <v>978</v>
      </c>
      <c r="E9" s="63">
        <v>907</v>
      </c>
      <c r="F9" s="63">
        <v>814</v>
      </c>
      <c r="G9" s="179">
        <v>742</v>
      </c>
      <c r="H9" s="74"/>
      <c r="I9" s="21"/>
      <c r="K9" s="17"/>
      <c r="L9" s="17"/>
      <c r="M9" s="17"/>
      <c r="N9" s="17"/>
      <c r="O9" s="17"/>
      <c r="P9" s="17"/>
    </row>
    <row r="10" spans="1:16" ht="15.75" x14ac:dyDescent="0.25">
      <c r="A10" s="158" t="s">
        <v>105</v>
      </c>
      <c r="B10" s="182">
        <f t="shared" ref="B10:G10" si="0">SUM(B8:B9)</f>
        <v>7423</v>
      </c>
      <c r="C10" s="182">
        <f t="shared" si="0"/>
        <v>10381</v>
      </c>
      <c r="D10" s="182">
        <f t="shared" si="0"/>
        <v>10975</v>
      </c>
      <c r="E10" s="182">
        <f t="shared" si="0"/>
        <v>10002</v>
      </c>
      <c r="F10" s="182">
        <f t="shared" si="0"/>
        <v>8718</v>
      </c>
      <c r="G10" s="183">
        <f t="shared" si="0"/>
        <v>6985</v>
      </c>
      <c r="H10" s="75"/>
      <c r="I10" s="75"/>
    </row>
    <row r="12" spans="1:16" ht="15.75" x14ac:dyDescent="0.25">
      <c r="A12" s="276" t="s">
        <v>289</v>
      </c>
    </row>
    <row r="13" spans="1:16" x14ac:dyDescent="0.25">
      <c r="A13" s="8" t="s">
        <v>484</v>
      </c>
    </row>
    <row r="14" spans="1:16" x14ac:dyDescent="0.25">
      <c r="A14" s="8" t="s">
        <v>306</v>
      </c>
    </row>
    <row r="15" spans="1:16" x14ac:dyDescent="0.25">
      <c r="A15" s="8" t="s">
        <v>167</v>
      </c>
    </row>
    <row r="16" spans="1:16" x14ac:dyDescent="0.25">
      <c r="A16" s="8" t="s">
        <v>507</v>
      </c>
    </row>
    <row r="17" spans="1:14" ht="15.75" x14ac:dyDescent="0.25">
      <c r="A17" s="162" t="s">
        <v>315</v>
      </c>
      <c r="B17" s="180" t="s">
        <v>54</v>
      </c>
      <c r="C17" s="180" t="s">
        <v>125</v>
      </c>
      <c r="D17" s="180" t="s">
        <v>127</v>
      </c>
      <c r="E17" s="180" t="s">
        <v>134</v>
      </c>
      <c r="F17" s="180" t="s">
        <v>140</v>
      </c>
      <c r="G17" s="180" t="s">
        <v>164</v>
      </c>
      <c r="H17" s="181" t="s">
        <v>174</v>
      </c>
      <c r="I17" s="181" t="s">
        <v>269</v>
      </c>
      <c r="J17" s="181" t="s">
        <v>367</v>
      </c>
      <c r="K17" s="350" t="s">
        <v>456</v>
      </c>
    </row>
    <row r="18" spans="1:14" ht="15.75" x14ac:dyDescent="0.25">
      <c r="A18" s="42" t="s">
        <v>19</v>
      </c>
      <c r="B18" s="63"/>
      <c r="C18" s="63">
        <v>1658</v>
      </c>
      <c r="D18" s="63">
        <v>2687</v>
      </c>
      <c r="E18" s="63">
        <v>2310</v>
      </c>
      <c r="F18" s="63">
        <v>1650</v>
      </c>
      <c r="G18" s="63">
        <v>1374</v>
      </c>
      <c r="H18" s="179">
        <v>687</v>
      </c>
      <c r="I18" s="179">
        <v>1257</v>
      </c>
      <c r="J18" s="179">
        <v>1493</v>
      </c>
      <c r="K18" s="401">
        <v>1734</v>
      </c>
    </row>
    <row r="19" spans="1:14" ht="15.75" x14ac:dyDescent="0.25">
      <c r="A19" s="42" t="s">
        <v>33</v>
      </c>
      <c r="B19" s="63"/>
      <c r="C19" s="63">
        <v>2058</v>
      </c>
      <c r="D19" s="63">
        <v>3649</v>
      </c>
      <c r="E19" s="63">
        <v>3359</v>
      </c>
      <c r="F19" s="63">
        <v>2745</v>
      </c>
      <c r="G19" s="63">
        <v>2063</v>
      </c>
      <c r="H19" s="179">
        <v>1308</v>
      </c>
      <c r="I19" s="179">
        <v>2175</v>
      </c>
      <c r="J19" s="179">
        <v>2724</v>
      </c>
      <c r="K19" s="401">
        <v>2341</v>
      </c>
    </row>
    <row r="20" spans="1:14" ht="15.75" x14ac:dyDescent="0.25">
      <c r="A20" s="158" t="s">
        <v>105</v>
      </c>
      <c r="B20" s="182"/>
      <c r="C20" s="182">
        <f>SUM(C18:C19)</f>
        <v>3716</v>
      </c>
      <c r="D20" s="182">
        <f>SUM(D18:D19)</f>
        <v>6336</v>
      </c>
      <c r="E20" s="182">
        <f>SUM(E18:E19)</f>
        <v>5669</v>
      </c>
      <c r="F20" s="182">
        <f>SUM(F18:F19)</f>
        <v>4395</v>
      </c>
      <c r="G20" s="182">
        <f>SUM(G18:G19)</f>
        <v>3437</v>
      </c>
      <c r="H20" s="183">
        <v>1995</v>
      </c>
      <c r="I20" s="183">
        <v>3432</v>
      </c>
      <c r="J20" s="183">
        <v>4217</v>
      </c>
      <c r="K20" s="393">
        <f>SUM(K18:K19)</f>
        <v>4075</v>
      </c>
    </row>
    <row r="21" spans="1:14" x14ac:dyDescent="0.25">
      <c r="A21" s="8" t="s">
        <v>168</v>
      </c>
    </row>
    <row r="22" spans="1:14" x14ac:dyDescent="0.25">
      <c r="A22" s="8" t="s">
        <v>307</v>
      </c>
    </row>
    <row r="23" spans="1:14" x14ac:dyDescent="0.25">
      <c r="A23" s="8" t="s">
        <v>276</v>
      </c>
    </row>
    <row r="24" spans="1:14" x14ac:dyDescent="0.25">
      <c r="A24" s="13" t="s">
        <v>175</v>
      </c>
    </row>
    <row r="25" spans="1:14" x14ac:dyDescent="0.25">
      <c r="A25" s="116" t="s">
        <v>263</v>
      </c>
    </row>
    <row r="26" spans="1:14" ht="15" customHeight="1" x14ac:dyDescent="0.25">
      <c r="A26" s="110"/>
      <c r="B26" s="110"/>
      <c r="C26" s="110"/>
      <c r="D26" s="110"/>
      <c r="E26" s="110"/>
      <c r="F26" s="110"/>
      <c r="G26" s="110"/>
      <c r="H26" s="110"/>
      <c r="I26" s="110"/>
      <c r="J26" s="29"/>
      <c r="K26" s="29"/>
      <c r="L26" s="29"/>
      <c r="M26" s="29"/>
      <c r="N26" s="29"/>
    </row>
  </sheetData>
  <hyperlinks>
    <hyperlink ref="A25" location="Contents!A1" display="Return to Contents Page" xr:uid="{00000000-0004-0000-0800-000000000000}"/>
  </hyperlinks>
  <pageMargins left="0.25" right="0.25" top="0.75" bottom="0.75" header="0.3" footer="0.3"/>
  <pageSetup paperSize="9" scale="68" orientation="landscape"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1"/>
  <sheetViews>
    <sheetView workbookViewId="0"/>
  </sheetViews>
  <sheetFormatPr defaultColWidth="11.42578125" defaultRowHeight="15" x14ac:dyDescent="0.25"/>
  <cols>
    <col min="1" max="1" width="50.85546875" style="8" customWidth="1"/>
    <col min="2" max="6" width="12.140625" style="8" customWidth="1"/>
    <col min="7" max="16384" width="11.42578125" style="8"/>
  </cols>
  <sheetData>
    <row r="1" spans="1:14" ht="17.25" x14ac:dyDescent="0.3">
      <c r="A1" s="275" t="s">
        <v>487</v>
      </c>
    </row>
    <row r="2" spans="1:14" x14ac:dyDescent="0.25">
      <c r="A2" s="8" t="s">
        <v>135</v>
      </c>
    </row>
    <row r="3" spans="1:14" x14ac:dyDescent="0.25">
      <c r="A3" s="8" t="s">
        <v>488</v>
      </c>
    </row>
    <row r="4" spans="1:14" x14ac:dyDescent="0.25">
      <c r="A4" s="8" t="s">
        <v>167</v>
      </c>
    </row>
    <row r="5" spans="1:14" x14ac:dyDescent="0.25">
      <c r="A5" s="116" t="s">
        <v>173</v>
      </c>
    </row>
    <row r="6" spans="1:14" ht="15.75" x14ac:dyDescent="0.25">
      <c r="A6" s="184" t="s">
        <v>53</v>
      </c>
      <c r="B6" s="169" t="s">
        <v>228</v>
      </c>
      <c r="C6" s="169" t="s">
        <v>230</v>
      </c>
      <c r="D6" s="169" t="s">
        <v>233</v>
      </c>
      <c r="E6" s="169" t="s">
        <v>235</v>
      </c>
      <c r="F6" s="170" t="s">
        <v>150</v>
      </c>
      <c r="H6" s="76"/>
    </row>
    <row r="7" spans="1:14" ht="15.75" x14ac:dyDescent="0.25">
      <c r="A7" s="59" t="s">
        <v>62</v>
      </c>
      <c r="B7" s="69">
        <v>0.65300000000000002</v>
      </c>
      <c r="C7" s="69">
        <v>0.70299999999999996</v>
      </c>
      <c r="D7" s="69">
        <v>0.68200000000000005</v>
      </c>
      <c r="E7" s="69">
        <v>0.67800000000000005</v>
      </c>
      <c r="F7" s="314">
        <v>0.68</v>
      </c>
      <c r="G7" s="51"/>
      <c r="H7" s="51"/>
      <c r="N7" s="51"/>
    </row>
    <row r="8" spans="1:14" ht="15.75" x14ac:dyDescent="0.25">
      <c r="A8" s="38" t="s">
        <v>61</v>
      </c>
      <c r="B8" s="69">
        <v>0.08</v>
      </c>
      <c r="C8" s="69">
        <v>0.11899999999999999</v>
      </c>
      <c r="D8" s="69">
        <v>0.154</v>
      </c>
      <c r="E8" s="69">
        <v>0.16700000000000001</v>
      </c>
      <c r="F8" s="314">
        <v>0.24</v>
      </c>
      <c r="G8" s="51"/>
      <c r="H8" s="51"/>
      <c r="N8" s="51"/>
    </row>
    <row r="9" spans="1:14" ht="15.75" x14ac:dyDescent="0.25">
      <c r="A9" s="38" t="s">
        <v>106</v>
      </c>
      <c r="B9" s="69">
        <v>0.24099999999999999</v>
      </c>
      <c r="C9" s="69">
        <v>0.16</v>
      </c>
      <c r="D9" s="69">
        <v>0.154</v>
      </c>
      <c r="E9" s="69">
        <v>0.14099999999999999</v>
      </c>
      <c r="F9" s="314">
        <v>0.08</v>
      </c>
      <c r="G9" s="51"/>
      <c r="H9" s="51"/>
      <c r="N9" s="51"/>
    </row>
    <row r="10" spans="1:14" ht="15.75" x14ac:dyDescent="0.25">
      <c r="A10" s="77" t="s">
        <v>64</v>
      </c>
      <c r="B10" s="69">
        <v>0.97299999999999998</v>
      </c>
      <c r="C10" s="69">
        <v>0.98199999999999998</v>
      </c>
      <c r="D10" s="69">
        <v>0.99</v>
      </c>
      <c r="E10" s="69">
        <v>0.98599999999999999</v>
      </c>
      <c r="F10" s="314">
        <v>0.99</v>
      </c>
      <c r="G10" s="51"/>
      <c r="H10" s="51"/>
      <c r="N10" s="51"/>
    </row>
    <row r="11" spans="1:14" ht="15.75" x14ac:dyDescent="0.25">
      <c r="A11" s="38" t="s">
        <v>63</v>
      </c>
      <c r="B11" s="69">
        <v>2.7E-2</v>
      </c>
      <c r="C11" s="69">
        <v>1.7999999999999999E-2</v>
      </c>
      <c r="D11" s="69">
        <v>0.01</v>
      </c>
      <c r="E11" s="69">
        <v>1.4E-2</v>
      </c>
      <c r="F11" s="314">
        <v>0.01</v>
      </c>
      <c r="G11" s="51"/>
      <c r="H11" s="51"/>
      <c r="N11" s="51"/>
    </row>
    <row r="12" spans="1:14" ht="15.75" x14ac:dyDescent="0.25">
      <c r="A12" s="185" t="s">
        <v>13</v>
      </c>
      <c r="B12" s="173">
        <v>680000</v>
      </c>
      <c r="C12" s="173">
        <v>705000</v>
      </c>
      <c r="D12" s="173">
        <v>740000</v>
      </c>
      <c r="E12" s="173">
        <v>760000</v>
      </c>
      <c r="F12" s="174">
        <v>780000</v>
      </c>
    </row>
    <row r="13" spans="1:14" x14ac:dyDescent="0.25">
      <c r="A13" s="8" t="s">
        <v>69</v>
      </c>
    </row>
    <row r="14" spans="1:14" x14ac:dyDescent="0.25">
      <c r="A14" s="8" t="s">
        <v>451</v>
      </c>
    </row>
    <row r="15" spans="1:14" x14ac:dyDescent="0.25">
      <c r="A15" s="116"/>
    </row>
    <row r="16" spans="1:14" ht="17.25" x14ac:dyDescent="0.3">
      <c r="A16" s="275" t="s">
        <v>490</v>
      </c>
    </row>
    <row r="17" spans="1:8" x14ac:dyDescent="0.25">
      <c r="A17" s="8" t="s">
        <v>489</v>
      </c>
    </row>
    <row r="18" spans="1:8" x14ac:dyDescent="0.25">
      <c r="A18" s="8" t="s">
        <v>167</v>
      </c>
    </row>
    <row r="19" spans="1:8" x14ac:dyDescent="0.25">
      <c r="A19" s="116" t="s">
        <v>491</v>
      </c>
    </row>
    <row r="20" spans="1:8" ht="15.75" x14ac:dyDescent="0.25">
      <c r="A20" s="410" t="s">
        <v>492</v>
      </c>
      <c r="B20" s="411">
        <v>2011</v>
      </c>
      <c r="C20" s="411">
        <v>2021</v>
      </c>
    </row>
    <row r="21" spans="1:8" ht="15.75" x14ac:dyDescent="0.25">
      <c r="A21" s="403" t="s">
        <v>493</v>
      </c>
      <c r="B21" s="409">
        <v>0.62200426742532011</v>
      </c>
      <c r="C21" s="409">
        <v>0.494851755526658</v>
      </c>
    </row>
    <row r="22" spans="1:8" ht="15.75" x14ac:dyDescent="0.25">
      <c r="A22" s="403" t="s">
        <v>494</v>
      </c>
      <c r="B22" s="409">
        <v>0.17205689900426743</v>
      </c>
      <c r="C22" s="409">
        <v>0.32400910273081923</v>
      </c>
    </row>
    <row r="23" spans="1:8" ht="15.75" x14ac:dyDescent="0.25">
      <c r="A23" s="403" t="s">
        <v>495</v>
      </c>
      <c r="B23" s="409">
        <v>0.20097297297297298</v>
      </c>
      <c r="C23" s="409">
        <v>0.17773342002600781</v>
      </c>
    </row>
    <row r="24" spans="1:8" ht="15.75" x14ac:dyDescent="0.25">
      <c r="A24" s="403" t="s">
        <v>482</v>
      </c>
      <c r="B24" s="409">
        <v>5.3570412517780939E-3</v>
      </c>
      <c r="C24" s="409">
        <v>3.1599479843953185E-3</v>
      </c>
    </row>
    <row r="25" spans="1:8" ht="15.75" x14ac:dyDescent="0.25">
      <c r="A25" s="282" t="s">
        <v>13</v>
      </c>
      <c r="B25" s="408">
        <v>703000</v>
      </c>
      <c r="C25" s="408">
        <v>769000</v>
      </c>
    </row>
    <row r="26" spans="1:8" x14ac:dyDescent="0.25">
      <c r="A26" s="8" t="s">
        <v>69</v>
      </c>
    </row>
    <row r="27" spans="1:8" x14ac:dyDescent="0.25">
      <c r="A27" s="416" t="s">
        <v>496</v>
      </c>
      <c r="B27" s="416"/>
      <c r="C27" s="416"/>
      <c r="D27" s="416"/>
      <c r="E27" s="416"/>
      <c r="F27" s="416"/>
      <c r="G27" s="416"/>
      <c r="H27" s="416"/>
    </row>
    <row r="28" spans="1:8" x14ac:dyDescent="0.25">
      <c r="A28" s="416"/>
      <c r="B28" s="416"/>
      <c r="C28" s="416"/>
      <c r="D28" s="416"/>
      <c r="E28" s="416"/>
      <c r="F28" s="416"/>
      <c r="G28" s="416"/>
      <c r="H28" s="416"/>
    </row>
    <row r="29" spans="1:8" x14ac:dyDescent="0.25">
      <c r="A29" s="416"/>
      <c r="B29" s="416"/>
      <c r="C29" s="416"/>
      <c r="D29" s="416"/>
      <c r="E29" s="416"/>
      <c r="F29" s="416"/>
      <c r="G29" s="416"/>
      <c r="H29" s="416"/>
    </row>
    <row r="30" spans="1:8" x14ac:dyDescent="0.25">
      <c r="A30" s="8" t="s">
        <v>498</v>
      </c>
    </row>
    <row r="31" spans="1:8" x14ac:dyDescent="0.25">
      <c r="A31" s="116" t="s">
        <v>263</v>
      </c>
    </row>
  </sheetData>
  <mergeCells count="1">
    <mergeCell ref="A27:H29"/>
  </mergeCells>
  <hyperlinks>
    <hyperlink ref="A5" r:id="rId1" xr:uid="{00000000-0004-0000-0900-000000000000}"/>
    <hyperlink ref="A19" r:id="rId2" xr:uid="{95A4CA8F-ED47-400C-AFA8-9617E7F0FE22}"/>
    <hyperlink ref="A31" location="Contents!A1" display="Return to Contents Page" xr:uid="{1CC358FA-7083-49B8-9AA6-C773AEF0E917}"/>
  </hyperlinks>
  <pageMargins left="0.25" right="0.25" top="0.75" bottom="0.75" header="0.3" footer="0.3"/>
  <pageSetup paperSize="9" scale="73" orientation="landscape"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1"/>
  <sheetViews>
    <sheetView workbookViewId="0"/>
  </sheetViews>
  <sheetFormatPr defaultColWidth="11.42578125" defaultRowHeight="15" x14ac:dyDescent="0.25"/>
  <cols>
    <col min="1" max="1" width="25" customWidth="1"/>
  </cols>
  <sheetData>
    <row r="1" spans="1:11" ht="17.25" x14ac:dyDescent="0.25">
      <c r="A1" s="277" t="s">
        <v>291</v>
      </c>
    </row>
    <row r="2" spans="1:11" ht="16.5" customHeight="1" x14ac:dyDescent="0.25">
      <c r="A2" s="37" t="s">
        <v>162</v>
      </c>
      <c r="B2" s="79"/>
      <c r="C2" s="79"/>
      <c r="D2" s="8"/>
      <c r="E2" s="8"/>
      <c r="F2" s="8"/>
      <c r="G2" s="8"/>
      <c r="H2" s="8"/>
      <c r="I2" s="8"/>
    </row>
    <row r="3" spans="1:11" ht="16.5" customHeight="1" x14ac:dyDescent="0.25">
      <c r="A3" t="s">
        <v>279</v>
      </c>
      <c r="B3" s="79"/>
      <c r="C3" s="79"/>
      <c r="D3" s="8"/>
      <c r="E3" s="8"/>
      <c r="F3" s="8"/>
      <c r="G3" s="8"/>
      <c r="H3" s="8"/>
      <c r="I3" s="8"/>
    </row>
    <row r="4" spans="1:11" ht="15" customHeight="1" x14ac:dyDescent="0.25">
      <c r="A4" s="12" t="s">
        <v>0</v>
      </c>
      <c r="B4" s="22"/>
      <c r="C4" s="23"/>
      <c r="D4" s="20"/>
      <c r="E4" s="8"/>
      <c r="F4" s="8"/>
      <c r="G4" s="8"/>
      <c r="H4" s="8"/>
      <c r="I4" s="8"/>
    </row>
    <row r="5" spans="1:11" x14ac:dyDescent="0.25">
      <c r="A5" s="116" t="s">
        <v>177</v>
      </c>
    </row>
    <row r="6" spans="1:11" ht="16.5" customHeight="1" x14ac:dyDescent="0.25">
      <c r="A6" s="162" t="s">
        <v>314</v>
      </c>
      <c r="B6" s="156" t="s">
        <v>7</v>
      </c>
      <c r="C6" s="156" t="s">
        <v>8</v>
      </c>
      <c r="D6" s="156" t="s">
        <v>9</v>
      </c>
      <c r="E6" s="156" t="s">
        <v>18</v>
      </c>
      <c r="F6" s="156" t="s">
        <v>54</v>
      </c>
      <c r="G6" s="156" t="s">
        <v>125</v>
      </c>
      <c r="H6" s="156" t="s">
        <v>127</v>
      </c>
      <c r="I6" s="156" t="s">
        <v>134</v>
      </c>
      <c r="J6" s="157" t="s">
        <v>140</v>
      </c>
    </row>
    <row r="7" spans="1:11" ht="16.5" customHeight="1" x14ac:dyDescent="0.25">
      <c r="A7" s="186" t="s">
        <v>55</v>
      </c>
      <c r="B7" s="187">
        <v>48</v>
      </c>
      <c r="C7" s="187">
        <v>48</v>
      </c>
      <c r="D7" s="187">
        <v>49</v>
      </c>
      <c r="E7" s="187">
        <v>51</v>
      </c>
      <c r="F7" s="187">
        <v>47</v>
      </c>
      <c r="G7" s="187">
        <v>43</v>
      </c>
      <c r="H7" s="188">
        <v>40</v>
      </c>
      <c r="I7" s="188">
        <v>41</v>
      </c>
      <c r="J7" s="189">
        <v>41</v>
      </c>
      <c r="K7" s="1"/>
    </row>
    <row r="8" spans="1:11" x14ac:dyDescent="0.25">
      <c r="A8" t="s">
        <v>69</v>
      </c>
    </row>
    <row r="9" spans="1:11" x14ac:dyDescent="0.25">
      <c r="A9" t="s">
        <v>163</v>
      </c>
    </row>
    <row r="10" spans="1:11" x14ac:dyDescent="0.25">
      <c r="A10" t="s">
        <v>176</v>
      </c>
    </row>
    <row r="11" spans="1:11" x14ac:dyDescent="0.25">
      <c r="A11" s="116" t="s">
        <v>263</v>
      </c>
    </row>
  </sheetData>
  <hyperlinks>
    <hyperlink ref="A5" r:id="rId1" xr:uid="{00000000-0004-0000-0B00-000000000000}"/>
    <hyperlink ref="A11" location="Contents!A1" display="Return to Contents Page" xr:uid="{00000000-0004-0000-0B00-000001000000}"/>
  </hyperlinks>
  <pageMargins left="0.25" right="0.25" top="0.75" bottom="0.75" header="0.3" footer="0.3"/>
  <pageSetup paperSize="9" scale="95" orientation="landscape"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3"/>
  <sheetViews>
    <sheetView workbookViewId="0"/>
  </sheetViews>
  <sheetFormatPr defaultColWidth="11.42578125" defaultRowHeight="15" x14ac:dyDescent="0.25"/>
  <cols>
    <col min="1" max="1" width="32.5703125" customWidth="1"/>
  </cols>
  <sheetData>
    <row r="1" spans="1:13" ht="18.75" x14ac:dyDescent="0.25">
      <c r="A1" s="277" t="s">
        <v>497</v>
      </c>
    </row>
    <row r="2" spans="1:13" x14ac:dyDescent="0.25">
      <c r="A2" s="37" t="s">
        <v>162</v>
      </c>
      <c r="B2" s="8"/>
      <c r="C2" s="8"/>
      <c r="D2" s="8"/>
      <c r="E2" s="8"/>
      <c r="F2" s="8"/>
      <c r="G2" s="8"/>
      <c r="H2" s="8"/>
      <c r="I2" s="8"/>
      <c r="J2" s="8"/>
    </row>
    <row r="3" spans="1:13" x14ac:dyDescent="0.25">
      <c r="A3" s="37" t="s">
        <v>279</v>
      </c>
      <c r="B3" s="8"/>
      <c r="C3" s="8"/>
      <c r="D3" s="8"/>
      <c r="E3" s="8"/>
      <c r="F3" s="8"/>
      <c r="G3" s="8"/>
      <c r="H3" s="8"/>
      <c r="I3" s="8"/>
      <c r="J3" s="8"/>
    </row>
    <row r="4" spans="1:13" x14ac:dyDescent="0.25">
      <c r="A4" s="12" t="s">
        <v>0</v>
      </c>
      <c r="B4" s="8"/>
      <c r="C4" s="8"/>
      <c r="D4" s="8"/>
      <c r="E4" s="8"/>
      <c r="F4" s="8"/>
      <c r="G4" s="8"/>
      <c r="H4" s="8"/>
      <c r="I4" s="8"/>
      <c r="J4" s="8"/>
    </row>
    <row r="5" spans="1:13" x14ac:dyDescent="0.25">
      <c r="A5" s="116" t="s">
        <v>177</v>
      </c>
      <c r="B5" s="8"/>
      <c r="C5" s="8"/>
      <c r="D5" s="8"/>
      <c r="E5" s="8"/>
      <c r="F5" s="8"/>
      <c r="G5" s="8"/>
      <c r="H5" s="8"/>
      <c r="I5" s="8"/>
      <c r="J5" s="8"/>
    </row>
    <row r="6" spans="1:13" ht="15.75" x14ac:dyDescent="0.25">
      <c r="A6" s="282" t="s">
        <v>314</v>
      </c>
      <c r="B6" s="246" t="s">
        <v>20</v>
      </c>
      <c r="C6" s="62" t="s">
        <v>7</v>
      </c>
      <c r="D6" s="169" t="s">
        <v>8</v>
      </c>
      <c r="E6" s="169" t="s">
        <v>9</v>
      </c>
      <c r="F6" s="169" t="s">
        <v>18</v>
      </c>
      <c r="G6" s="169" t="s">
        <v>54</v>
      </c>
      <c r="H6" s="169" t="s">
        <v>125</v>
      </c>
      <c r="I6" s="156" t="s">
        <v>127</v>
      </c>
      <c r="J6" s="156" t="s">
        <v>134</v>
      </c>
      <c r="K6" s="157" t="s">
        <v>140</v>
      </c>
    </row>
    <row r="7" spans="1:13" ht="18.75" x14ac:dyDescent="0.25">
      <c r="A7" s="245" t="s">
        <v>137</v>
      </c>
      <c r="B7" s="244" t="s">
        <v>23</v>
      </c>
      <c r="C7" s="47">
        <v>839790</v>
      </c>
      <c r="D7" s="190">
        <v>794498</v>
      </c>
      <c r="E7" s="190">
        <v>727255</v>
      </c>
      <c r="F7" s="190">
        <v>730165</v>
      </c>
      <c r="G7" s="190">
        <v>698861</v>
      </c>
      <c r="H7" s="190">
        <v>594965</v>
      </c>
      <c r="I7" s="190">
        <v>537454</v>
      </c>
      <c r="J7" s="190">
        <v>490938</v>
      </c>
      <c r="K7" s="191">
        <v>397976</v>
      </c>
      <c r="L7" s="1"/>
    </row>
    <row r="8" spans="1:13" x14ac:dyDescent="0.25">
      <c r="A8" s="24" t="s">
        <v>69</v>
      </c>
    </row>
    <row r="9" spans="1:13" ht="15.6" customHeight="1" x14ac:dyDescent="0.25">
      <c r="A9" s="24" t="s">
        <v>178</v>
      </c>
      <c r="B9" s="111"/>
      <c r="C9" s="111"/>
      <c r="D9" s="111"/>
      <c r="E9" s="111"/>
      <c r="F9" s="111"/>
      <c r="G9" s="111"/>
      <c r="H9" s="111"/>
      <c r="I9" s="111"/>
      <c r="J9" s="8"/>
      <c r="K9" s="8"/>
      <c r="L9" s="8"/>
      <c r="M9" s="8"/>
    </row>
    <row r="10" spans="1:13" x14ac:dyDescent="0.25">
      <c r="A10" s="8" t="s">
        <v>131</v>
      </c>
      <c r="B10" s="8"/>
      <c r="C10" s="8"/>
      <c r="D10" s="8"/>
      <c r="E10" s="8"/>
      <c r="F10" s="8"/>
      <c r="G10" s="8"/>
      <c r="H10" s="8"/>
      <c r="I10" s="8"/>
      <c r="J10" s="8"/>
      <c r="K10" s="8"/>
      <c r="L10" s="8"/>
      <c r="M10" s="8"/>
    </row>
    <row r="11" spans="1:13" x14ac:dyDescent="0.25">
      <c r="A11" s="8" t="s">
        <v>165</v>
      </c>
    </row>
    <row r="12" spans="1:13" x14ac:dyDescent="0.25">
      <c r="A12" t="s">
        <v>176</v>
      </c>
    </row>
    <row r="13" spans="1:13" x14ac:dyDescent="0.25">
      <c r="A13" s="116" t="s">
        <v>263</v>
      </c>
    </row>
  </sheetData>
  <hyperlinks>
    <hyperlink ref="A5" r:id="rId1" xr:uid="{00000000-0004-0000-0C00-000000000000}"/>
    <hyperlink ref="A13" location="Contents!A1" display="Return to Contents Page" xr:uid="{00000000-0004-0000-0C00-000001000000}"/>
  </hyperlinks>
  <pageMargins left="0.25" right="0.25" top="0.75" bottom="0.75" header="0.3" footer="0.3"/>
  <pageSetup paperSize="9" scale="89" orientation="landscape"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43"/>
  <sheetViews>
    <sheetView workbookViewId="0"/>
  </sheetViews>
  <sheetFormatPr defaultColWidth="11.42578125" defaultRowHeight="15" x14ac:dyDescent="0.25"/>
  <cols>
    <col min="1" max="1" width="19" customWidth="1"/>
    <col min="2" max="2" width="12.5703125" customWidth="1"/>
    <col min="3" max="8" width="11.5703125" bestFit="1" customWidth="1"/>
    <col min="9" max="9" width="11.42578125" customWidth="1"/>
    <col min="10" max="10" width="11.5703125" bestFit="1" customWidth="1"/>
    <col min="11" max="11" width="12.5703125" bestFit="1" customWidth="1"/>
    <col min="12" max="12" width="11.42578125" customWidth="1"/>
  </cols>
  <sheetData>
    <row r="1" spans="1:11" ht="18.75" x14ac:dyDescent="0.35">
      <c r="A1" s="275" t="s">
        <v>396</v>
      </c>
    </row>
    <row r="2" spans="1:11" x14ac:dyDescent="0.25">
      <c r="A2" t="s">
        <v>290</v>
      </c>
    </row>
    <row r="3" spans="1:11" x14ac:dyDescent="0.25">
      <c r="A3" t="s">
        <v>309</v>
      </c>
    </row>
    <row r="4" spans="1:11" ht="18.75" x14ac:dyDescent="0.35">
      <c r="A4" s="276" t="s">
        <v>397</v>
      </c>
    </row>
    <row r="5" spans="1:11" x14ac:dyDescent="0.25">
      <c r="A5" s="8" t="s">
        <v>465</v>
      </c>
    </row>
    <row r="6" spans="1:11" x14ac:dyDescent="0.25">
      <c r="A6" s="36" t="s">
        <v>167</v>
      </c>
    </row>
    <row r="7" spans="1:11" x14ac:dyDescent="0.25">
      <c r="A7" s="116" t="s">
        <v>266</v>
      </c>
    </row>
    <row r="8" spans="1:11" ht="15.75" x14ac:dyDescent="0.25">
      <c r="A8" s="203" t="s">
        <v>314</v>
      </c>
      <c r="B8" s="168" t="s">
        <v>20</v>
      </c>
      <c r="C8" s="192" t="s">
        <v>148</v>
      </c>
      <c r="D8" s="193" t="s">
        <v>149</v>
      </c>
      <c r="E8" s="193" t="s">
        <v>150</v>
      </c>
      <c r="F8" s="193" t="s">
        <v>238</v>
      </c>
      <c r="G8" s="193" t="s">
        <v>239</v>
      </c>
      <c r="H8" s="193" t="s">
        <v>240</v>
      </c>
      <c r="I8" s="194" t="s">
        <v>249</v>
      </c>
      <c r="J8" s="193" t="s">
        <v>250</v>
      </c>
      <c r="K8" s="193" t="s">
        <v>379</v>
      </c>
    </row>
    <row r="9" spans="1:11" ht="15.75" customHeight="1" x14ac:dyDescent="0.25">
      <c r="A9" s="195" t="s">
        <v>159</v>
      </c>
      <c r="B9" s="196" t="s">
        <v>160</v>
      </c>
      <c r="C9" s="322">
        <v>149.76900000000001</v>
      </c>
      <c r="D9" s="322">
        <v>146.80500000000001</v>
      </c>
      <c r="E9" s="322">
        <v>143.80500000000001</v>
      </c>
      <c r="F9" s="322">
        <v>141.02000000000001</v>
      </c>
      <c r="G9" s="322">
        <v>138.626</v>
      </c>
      <c r="H9" s="322">
        <v>136.643</v>
      </c>
      <c r="I9" s="322">
        <v>135.43199999999999</v>
      </c>
      <c r="J9" s="322">
        <v>133.71899999999999</v>
      </c>
      <c r="K9" s="323">
        <v>132.25399999999999</v>
      </c>
    </row>
    <row r="11" spans="1:11" ht="18.75" x14ac:dyDescent="0.35">
      <c r="A11" s="276" t="s">
        <v>380</v>
      </c>
    </row>
    <row r="12" spans="1:11" x14ac:dyDescent="0.25">
      <c r="A12" t="s">
        <v>267</v>
      </c>
    </row>
    <row r="13" spans="1:11" ht="15.75" x14ac:dyDescent="0.25">
      <c r="A13" s="203" t="s">
        <v>316</v>
      </c>
      <c r="B13" s="168" t="s">
        <v>20</v>
      </c>
      <c r="C13" s="192" t="s">
        <v>148</v>
      </c>
      <c r="D13" s="193" t="s">
        <v>149</v>
      </c>
      <c r="E13" s="193" t="s">
        <v>150</v>
      </c>
      <c r="F13" s="193" t="s">
        <v>238</v>
      </c>
      <c r="G13" s="193" t="s">
        <v>239</v>
      </c>
      <c r="H13" s="193" t="s">
        <v>240</v>
      </c>
      <c r="I13" s="194" t="s">
        <v>249</v>
      </c>
      <c r="J13" s="193" t="s">
        <v>250</v>
      </c>
      <c r="K13" s="193" t="s">
        <v>379</v>
      </c>
    </row>
    <row r="14" spans="1:11" ht="15.6" customHeight="1" x14ac:dyDescent="0.25">
      <c r="A14" s="197" t="s">
        <v>143</v>
      </c>
      <c r="B14" s="120" t="s">
        <v>256</v>
      </c>
      <c r="C14" s="101">
        <v>25.448000000000011</v>
      </c>
      <c r="D14" s="100">
        <v>39.995999999999967</v>
      </c>
      <c r="E14" s="100">
        <v>54.953999999999965</v>
      </c>
      <c r="F14" s="100">
        <v>67.959000000000145</v>
      </c>
      <c r="G14" s="100">
        <v>78.448000000000008</v>
      </c>
      <c r="H14" s="100">
        <v>87.118000000000109</v>
      </c>
      <c r="I14" s="199">
        <v>92.468999999999994</v>
      </c>
      <c r="J14" s="199">
        <v>100.84400000000005</v>
      </c>
      <c r="K14" s="199">
        <v>107.426</v>
      </c>
    </row>
    <row r="15" spans="1:11" ht="15.75" x14ac:dyDescent="0.25">
      <c r="A15" s="197" t="s">
        <v>144</v>
      </c>
      <c r="B15" s="114" t="s">
        <v>192</v>
      </c>
      <c r="C15" s="101">
        <v>205.99000000000024</v>
      </c>
      <c r="D15" s="100">
        <v>241.97699999999986</v>
      </c>
      <c r="E15" s="100">
        <v>283.34899999999971</v>
      </c>
      <c r="F15" s="100">
        <v>324.39100000000008</v>
      </c>
      <c r="G15" s="100">
        <v>361.53699999999981</v>
      </c>
      <c r="H15" s="100">
        <v>396.65999999999985</v>
      </c>
      <c r="I15" s="199">
        <v>413.54399999999998</v>
      </c>
      <c r="J15" s="199">
        <v>434.0510000000013</v>
      </c>
      <c r="K15" s="199">
        <v>445.71600000000001</v>
      </c>
    </row>
    <row r="16" spans="1:11" ht="15.75" x14ac:dyDescent="0.25">
      <c r="A16" s="197" t="s">
        <v>145</v>
      </c>
      <c r="B16" s="114" t="s">
        <v>193</v>
      </c>
      <c r="C16" s="101">
        <v>434.15399999999954</v>
      </c>
      <c r="D16" s="100">
        <v>427.19000000000051</v>
      </c>
      <c r="E16" s="100">
        <v>414.11500000000069</v>
      </c>
      <c r="F16" s="100">
        <v>398.06200000000081</v>
      </c>
      <c r="G16" s="100">
        <v>382.38400000000092</v>
      </c>
      <c r="H16" s="100">
        <v>371.20599999999922</v>
      </c>
      <c r="I16" s="199">
        <v>361.916</v>
      </c>
      <c r="J16" s="199">
        <v>350.97800000000097</v>
      </c>
      <c r="K16" s="199">
        <v>346.21100000000001</v>
      </c>
    </row>
    <row r="17" spans="1:20" ht="15.75" x14ac:dyDescent="0.25">
      <c r="A17" s="197" t="s">
        <v>146</v>
      </c>
      <c r="B17" s="114"/>
      <c r="C17" s="101">
        <v>160.61599999999976</v>
      </c>
      <c r="D17" s="100">
        <v>152.79200000000014</v>
      </c>
      <c r="E17" s="100">
        <v>144.56000000000029</v>
      </c>
      <c r="F17" s="100">
        <v>135.23799999999983</v>
      </c>
      <c r="G17" s="100">
        <v>125.95799999999997</v>
      </c>
      <c r="H17" s="100">
        <v>117.93000000000035</v>
      </c>
      <c r="I17" s="199">
        <v>113.22899999999998</v>
      </c>
      <c r="J17" s="199">
        <v>106.64499999999953</v>
      </c>
      <c r="K17" s="199">
        <v>100.944</v>
      </c>
    </row>
    <row r="18" spans="1:20" ht="15.75" x14ac:dyDescent="0.25">
      <c r="A18" s="198" t="s">
        <v>147</v>
      </c>
      <c r="B18" s="115"/>
      <c r="C18" s="101">
        <v>75.570999999999913</v>
      </c>
      <c r="D18" s="100">
        <v>58.451999999999771</v>
      </c>
      <c r="E18" s="100">
        <v>44.841000000000122</v>
      </c>
      <c r="F18" s="100">
        <v>34.110999999999876</v>
      </c>
      <c r="G18" s="100">
        <v>27.333999999999833</v>
      </c>
      <c r="H18" s="100">
        <v>22.957999999999856</v>
      </c>
      <c r="I18" s="199">
        <v>20.262</v>
      </c>
      <c r="J18" s="199">
        <v>18.319999999999936</v>
      </c>
      <c r="K18" s="199">
        <v>17.079000000000001</v>
      </c>
    </row>
    <row r="19" spans="1:20" ht="15.75" x14ac:dyDescent="0.25">
      <c r="A19" s="200" t="s">
        <v>5</v>
      </c>
      <c r="B19" s="172"/>
      <c r="C19" s="201">
        <f>SUM(C14:C18)</f>
        <v>901.77899999999943</v>
      </c>
      <c r="D19" s="201">
        <f t="shared" ref="D19:J19" si="0">SUM(D14:D18)</f>
        <v>920.40700000000027</v>
      </c>
      <c r="E19" s="201">
        <f t="shared" si="0"/>
        <v>941.81900000000076</v>
      </c>
      <c r="F19" s="201">
        <f t="shared" si="0"/>
        <v>959.76100000000076</v>
      </c>
      <c r="G19" s="201">
        <f t="shared" si="0"/>
        <v>975.66100000000051</v>
      </c>
      <c r="H19" s="201">
        <f t="shared" si="0"/>
        <v>995.87199999999939</v>
      </c>
      <c r="I19" s="201">
        <f t="shared" si="0"/>
        <v>1001.4199999999998</v>
      </c>
      <c r="J19" s="201">
        <f t="shared" si="0"/>
        <v>1010.8380000000018</v>
      </c>
      <c r="K19" s="201">
        <f>SUM(K14:K18)</f>
        <v>1017.376</v>
      </c>
    </row>
    <row r="20" spans="1:20" x14ac:dyDescent="0.25">
      <c r="A20" s="8" t="s">
        <v>69</v>
      </c>
      <c r="B20" s="8"/>
      <c r="C20" s="8"/>
      <c r="D20" s="8"/>
      <c r="E20" s="8"/>
      <c r="F20" s="8"/>
      <c r="G20" s="8"/>
      <c r="H20" s="8"/>
      <c r="L20" s="30"/>
      <c r="M20" s="35"/>
      <c r="N20" s="35"/>
      <c r="O20" s="35"/>
      <c r="P20" s="35"/>
      <c r="Q20" s="35"/>
      <c r="R20" s="35"/>
      <c r="S20" s="31"/>
    </row>
    <row r="21" spans="1:20" ht="14.85" customHeight="1" x14ac:dyDescent="0.25">
      <c r="A21" s="117" t="s">
        <v>308</v>
      </c>
      <c r="B21" s="8"/>
      <c r="C21" s="8"/>
      <c r="D21" s="8"/>
      <c r="E21" s="8"/>
      <c r="F21" s="8"/>
      <c r="G21" s="8"/>
      <c r="H21" s="8"/>
      <c r="L21" s="30"/>
      <c r="M21" s="35"/>
      <c r="N21" s="35"/>
      <c r="O21" s="35"/>
      <c r="P21" s="35"/>
      <c r="Q21" s="35"/>
      <c r="R21" s="33"/>
      <c r="S21" s="34"/>
      <c r="T21" s="31"/>
    </row>
    <row r="22" spans="1:20" ht="14.85" customHeight="1" x14ac:dyDescent="0.25">
      <c r="A22" s="36" t="s">
        <v>179</v>
      </c>
      <c r="B22" s="8"/>
      <c r="C22" s="8"/>
      <c r="D22" s="8"/>
      <c r="E22" s="8"/>
      <c r="F22" s="8"/>
      <c r="G22" s="8"/>
      <c r="H22" s="8"/>
      <c r="L22" s="30"/>
      <c r="M22" s="35"/>
      <c r="N22" s="35"/>
      <c r="O22" s="35"/>
      <c r="P22" s="35"/>
      <c r="Q22" s="35"/>
      <c r="R22" s="33"/>
      <c r="S22" s="34"/>
      <c r="T22" s="31"/>
    </row>
    <row r="23" spans="1:20" ht="14.85" customHeight="1" x14ac:dyDescent="0.25">
      <c r="A23" s="112" t="s">
        <v>180</v>
      </c>
      <c r="B23" s="112"/>
      <c r="C23" s="112"/>
      <c r="D23" s="112"/>
      <c r="E23" s="112"/>
      <c r="F23" s="112"/>
      <c r="G23" s="112"/>
      <c r="H23" s="112"/>
      <c r="I23" s="112"/>
      <c r="J23" s="113"/>
      <c r="K23" s="113"/>
      <c r="L23" s="113"/>
      <c r="M23" s="113"/>
      <c r="N23" s="113"/>
      <c r="O23" s="113"/>
      <c r="P23" s="113"/>
      <c r="Q23" s="33"/>
      <c r="R23" s="33"/>
      <c r="S23" s="34"/>
      <c r="T23" s="31"/>
    </row>
    <row r="24" spans="1:20" ht="14.85" customHeight="1" x14ac:dyDescent="0.25">
      <c r="A24" s="112" t="s">
        <v>181</v>
      </c>
      <c r="B24" s="112"/>
      <c r="C24" s="112"/>
      <c r="D24" s="112"/>
      <c r="E24" s="112"/>
      <c r="F24" s="112"/>
      <c r="G24" s="112"/>
      <c r="H24" s="112"/>
      <c r="I24" s="119"/>
      <c r="J24" s="118"/>
      <c r="K24" s="118"/>
      <c r="L24" s="118"/>
      <c r="M24" s="118"/>
      <c r="N24" s="118"/>
      <c r="O24" s="118"/>
      <c r="P24" s="118"/>
      <c r="Q24" s="33"/>
      <c r="R24" s="33"/>
      <c r="S24" s="34"/>
      <c r="T24" s="30"/>
    </row>
    <row r="25" spans="1:20" ht="14.85" customHeight="1" x14ac:dyDescent="0.25">
      <c r="A25" s="112" t="s">
        <v>182</v>
      </c>
      <c r="B25" s="112"/>
      <c r="C25" s="112"/>
      <c r="D25" s="112"/>
      <c r="E25" s="112"/>
      <c r="F25" s="112"/>
      <c r="G25" s="112"/>
      <c r="H25" s="112"/>
      <c r="I25" s="112"/>
      <c r="J25" s="113"/>
      <c r="K25" s="113"/>
      <c r="L25" s="113"/>
      <c r="M25" s="113"/>
      <c r="N25" s="113"/>
      <c r="O25" s="113"/>
      <c r="P25" s="113"/>
      <c r="Q25" s="113"/>
    </row>
    <row r="26" spans="1:20" ht="14.85" customHeight="1" x14ac:dyDescent="0.25">
      <c r="A26" s="112" t="s">
        <v>183</v>
      </c>
      <c r="B26" s="112"/>
      <c r="C26" s="112"/>
      <c r="D26" s="112"/>
      <c r="E26" s="112"/>
      <c r="F26" s="112"/>
      <c r="G26" s="112"/>
      <c r="H26" s="112"/>
      <c r="I26" s="112"/>
      <c r="J26" s="113"/>
      <c r="K26" s="113"/>
      <c r="L26" s="113"/>
      <c r="M26" s="113"/>
      <c r="N26" s="113"/>
      <c r="O26" s="113"/>
      <c r="P26" s="113"/>
      <c r="Q26" s="113"/>
    </row>
    <row r="27" spans="1:20" x14ac:dyDescent="0.25">
      <c r="A27" s="116" t="s">
        <v>185</v>
      </c>
      <c r="B27" s="112"/>
      <c r="C27" s="112"/>
      <c r="D27" s="112"/>
      <c r="E27" s="112"/>
      <c r="F27" s="112"/>
      <c r="G27" s="112"/>
      <c r="H27" s="112"/>
      <c r="I27" s="112"/>
      <c r="J27" s="113"/>
      <c r="K27" s="113"/>
      <c r="L27" s="113"/>
      <c r="M27" s="113"/>
      <c r="N27" s="113"/>
      <c r="O27" s="113"/>
      <c r="P27" s="113"/>
      <c r="Q27" s="113"/>
    </row>
    <row r="28" spans="1:20" ht="14.85" customHeight="1" x14ac:dyDescent="0.25">
      <c r="A28" s="112" t="s">
        <v>184</v>
      </c>
      <c r="B28" s="112"/>
      <c r="C28" s="112"/>
      <c r="D28" s="112"/>
      <c r="E28" s="112"/>
      <c r="F28" s="112"/>
      <c r="G28" s="112"/>
      <c r="H28" s="112"/>
      <c r="I28" s="8"/>
      <c r="M28" s="32"/>
      <c r="N28" s="33"/>
      <c r="O28" s="33"/>
      <c r="P28" s="33"/>
      <c r="Q28" s="33"/>
    </row>
    <row r="29" spans="1:20" ht="14.85" customHeight="1" x14ac:dyDescent="0.25">
      <c r="A29" s="116" t="s">
        <v>271</v>
      </c>
      <c r="B29" s="116"/>
      <c r="C29" s="116"/>
      <c r="D29" s="116"/>
      <c r="E29" s="116"/>
      <c r="F29" s="116"/>
      <c r="G29" s="116"/>
      <c r="H29" s="116"/>
      <c r="I29" s="117"/>
      <c r="J29" s="106"/>
      <c r="M29" s="32"/>
      <c r="N29" s="33"/>
      <c r="O29" s="33"/>
      <c r="P29" s="33"/>
      <c r="Q29" s="33"/>
    </row>
    <row r="30" spans="1:20" ht="14.85" customHeight="1" x14ac:dyDescent="0.25">
      <c r="A30" s="112" t="s">
        <v>273</v>
      </c>
      <c r="B30" s="112"/>
      <c r="C30" s="112"/>
      <c r="D30" s="112"/>
      <c r="E30" s="112"/>
      <c r="F30" s="112"/>
      <c r="G30" s="112"/>
      <c r="H30" s="112"/>
    </row>
    <row r="31" spans="1:20" x14ac:dyDescent="0.25">
      <c r="A31" s="116" t="s">
        <v>263</v>
      </c>
    </row>
    <row r="33" spans="3:19" x14ac:dyDescent="0.25">
      <c r="C33" s="290"/>
      <c r="D33" s="290"/>
      <c r="E33" s="290"/>
      <c r="F33" s="290"/>
      <c r="G33" s="290"/>
      <c r="H33" s="290"/>
      <c r="I33" s="290"/>
      <c r="J33" s="290"/>
      <c r="K33" s="290"/>
    </row>
    <row r="34" spans="3:19" ht="15.75" x14ac:dyDescent="0.25">
      <c r="C34" s="290"/>
      <c r="D34" s="291"/>
      <c r="E34" s="291"/>
      <c r="F34" s="291"/>
      <c r="G34" s="291"/>
      <c r="H34" s="291"/>
      <c r="I34" s="290"/>
      <c r="J34" s="290"/>
      <c r="K34" s="291"/>
      <c r="L34" s="292"/>
      <c r="M34" s="292"/>
      <c r="N34" s="292"/>
      <c r="O34" s="292"/>
      <c r="P34" s="292"/>
      <c r="Q34" s="292"/>
      <c r="R34" s="292"/>
      <c r="S34" s="292"/>
    </row>
    <row r="35" spans="3:19" ht="15.75" x14ac:dyDescent="0.25">
      <c r="C35" s="290"/>
      <c r="D35" s="291"/>
      <c r="E35" s="291"/>
      <c r="F35" s="291"/>
      <c r="G35" s="291"/>
      <c r="H35" s="291"/>
      <c r="I35" s="290"/>
      <c r="J35" s="290"/>
      <c r="K35" s="291"/>
      <c r="L35" s="292"/>
      <c r="M35" s="292"/>
      <c r="N35" s="292"/>
      <c r="O35" s="292"/>
      <c r="P35" s="292"/>
      <c r="Q35" s="292"/>
      <c r="R35" s="292"/>
      <c r="S35" s="292"/>
    </row>
    <row r="36" spans="3:19" ht="15.75" x14ac:dyDescent="0.25">
      <c r="C36" s="290"/>
      <c r="D36" s="291"/>
      <c r="E36" s="291"/>
      <c r="F36" s="291"/>
      <c r="G36" s="291"/>
      <c r="H36" s="291"/>
      <c r="I36" s="290"/>
      <c r="J36" s="290"/>
      <c r="K36" s="291"/>
      <c r="L36" s="292"/>
      <c r="M36" s="292"/>
      <c r="N36" s="292"/>
      <c r="O36" s="292"/>
      <c r="P36" s="292"/>
      <c r="Q36" s="292"/>
      <c r="R36" s="292"/>
      <c r="S36" s="292"/>
    </row>
    <row r="37" spans="3:19" ht="15.75" x14ac:dyDescent="0.25">
      <c r="C37" s="290"/>
      <c r="D37" s="291"/>
      <c r="E37" s="291"/>
      <c r="F37" s="291"/>
      <c r="G37" s="291"/>
      <c r="H37" s="291"/>
      <c r="I37" s="290"/>
      <c r="J37" s="290"/>
      <c r="K37" s="291"/>
      <c r="L37" s="292"/>
      <c r="M37" s="292"/>
      <c r="N37" s="292"/>
      <c r="O37" s="292"/>
      <c r="P37" s="292"/>
      <c r="Q37" s="292"/>
      <c r="R37" s="292"/>
      <c r="S37" s="292"/>
    </row>
    <row r="38" spans="3:19" ht="15.75" x14ac:dyDescent="0.25">
      <c r="D38" s="292"/>
      <c r="E38" s="292"/>
      <c r="F38" s="292"/>
      <c r="G38" s="292"/>
      <c r="H38" s="292"/>
      <c r="K38" s="292"/>
      <c r="L38" s="292"/>
      <c r="M38" s="292"/>
      <c r="N38" s="292"/>
      <c r="O38" s="292"/>
      <c r="P38" s="292"/>
      <c r="Q38" s="292"/>
      <c r="R38" s="292"/>
      <c r="S38" s="292"/>
    </row>
    <row r="39" spans="3:19" x14ac:dyDescent="0.25">
      <c r="C39" s="293"/>
      <c r="D39" s="293"/>
      <c r="E39" s="293"/>
      <c r="F39" s="293"/>
      <c r="G39" s="293"/>
      <c r="H39" s="293"/>
      <c r="I39" s="293"/>
      <c r="J39" s="293"/>
      <c r="K39" s="293"/>
    </row>
    <row r="40" spans="3:19" x14ac:dyDescent="0.25">
      <c r="C40" s="293"/>
      <c r="D40" s="293"/>
      <c r="E40" s="293"/>
      <c r="F40" s="293"/>
      <c r="G40" s="293"/>
      <c r="H40" s="293"/>
      <c r="I40" s="293"/>
      <c r="J40" s="293"/>
      <c r="K40" s="293"/>
    </row>
    <row r="41" spans="3:19" x14ac:dyDescent="0.25">
      <c r="C41" s="293"/>
      <c r="D41" s="293"/>
      <c r="E41" s="293"/>
      <c r="F41" s="293"/>
      <c r="G41" s="293"/>
      <c r="H41" s="293"/>
      <c r="I41" s="293"/>
      <c r="J41" s="293"/>
      <c r="K41" s="293"/>
    </row>
    <row r="42" spans="3:19" x14ac:dyDescent="0.25">
      <c r="C42" s="293"/>
      <c r="D42" s="293"/>
      <c r="E42" s="293"/>
      <c r="F42" s="293"/>
      <c r="G42" s="293"/>
      <c r="H42" s="293"/>
      <c r="I42" s="293"/>
      <c r="J42" s="293"/>
      <c r="K42" s="293"/>
    </row>
    <row r="43" spans="3:19" x14ac:dyDescent="0.25">
      <c r="C43" s="293"/>
      <c r="D43" s="293"/>
      <c r="E43" s="293"/>
      <c r="F43" s="293"/>
      <c r="G43" s="293"/>
      <c r="H43" s="293"/>
      <c r="I43" s="293"/>
      <c r="J43" s="293"/>
      <c r="K43" s="293"/>
    </row>
  </sheetData>
  <hyperlinks>
    <hyperlink ref="A27" r:id="rId1" xr:uid="{00000000-0004-0000-0D00-000000000000}"/>
    <hyperlink ref="A7" r:id="rId2" xr:uid="{00000000-0004-0000-0D00-000001000000}"/>
    <hyperlink ref="A29" r:id="rId3" xr:uid="{00000000-0004-0000-0D00-000002000000}"/>
    <hyperlink ref="A31" location="Contents!A1" display="Return to Contents Page" xr:uid="{00000000-0004-0000-0D00-000003000000}"/>
  </hyperlinks>
  <pageMargins left="0.25" right="0.25" top="0.75" bottom="0.75" header="0.3" footer="0.3"/>
  <pageSetup paperSize="9" scale="82" orientation="landscape" r:id="rId4"/>
  <tableParts count="2">
    <tablePart r:id="rId5"/>
    <tablePart r:id="rId6"/>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43"/>
  <sheetViews>
    <sheetView workbookViewId="0"/>
  </sheetViews>
  <sheetFormatPr defaultColWidth="11.42578125" defaultRowHeight="15" x14ac:dyDescent="0.25"/>
  <cols>
    <col min="1" max="1" width="29.5703125" customWidth="1"/>
    <col min="2" max="2" width="16.85546875" customWidth="1"/>
    <col min="3" max="3" width="14.5703125" bestFit="1" customWidth="1"/>
    <col min="13" max="14" width="14.5703125" bestFit="1" customWidth="1"/>
    <col min="15" max="16" width="14.5703125" customWidth="1"/>
    <col min="17" max="17" width="13.140625" customWidth="1"/>
  </cols>
  <sheetData>
    <row r="1" spans="1:16" ht="17.25" x14ac:dyDescent="0.3">
      <c r="A1" s="275" t="s">
        <v>292</v>
      </c>
    </row>
    <row r="2" spans="1:16" x14ac:dyDescent="0.25">
      <c r="A2" s="8" t="s">
        <v>486</v>
      </c>
      <c r="B2" s="8"/>
      <c r="D2" s="8"/>
      <c r="E2" s="8"/>
      <c r="F2" s="8"/>
      <c r="G2" s="8"/>
      <c r="H2" s="8"/>
      <c r="I2" s="8"/>
      <c r="J2" s="8"/>
      <c r="K2" s="8"/>
      <c r="L2" s="8"/>
    </row>
    <row r="3" spans="1:16" x14ac:dyDescent="0.25">
      <c r="A3" t="s">
        <v>279</v>
      </c>
      <c r="B3" s="8"/>
      <c r="C3" s="8"/>
      <c r="D3" s="8"/>
      <c r="E3" s="8"/>
      <c r="F3" s="8"/>
      <c r="G3" s="8"/>
      <c r="H3" s="8"/>
      <c r="I3" s="8"/>
      <c r="J3" s="8"/>
      <c r="K3" s="8"/>
      <c r="L3" s="8"/>
    </row>
    <row r="4" spans="1:16" x14ac:dyDescent="0.25">
      <c r="A4" s="37" t="s">
        <v>167</v>
      </c>
      <c r="B4" s="8"/>
      <c r="C4" s="8"/>
      <c r="D4" s="8"/>
      <c r="E4" s="8"/>
      <c r="F4" s="8"/>
      <c r="G4" s="8"/>
      <c r="H4" s="8"/>
      <c r="I4" s="8"/>
      <c r="J4" s="8"/>
      <c r="K4" s="8"/>
      <c r="L4" s="8"/>
    </row>
    <row r="5" spans="1:16" x14ac:dyDescent="0.25">
      <c r="A5" s="116" t="s">
        <v>477</v>
      </c>
      <c r="B5" s="342"/>
      <c r="C5" s="342"/>
      <c r="D5" s="342"/>
      <c r="E5" s="342"/>
      <c r="F5" s="342"/>
      <c r="G5" s="8"/>
      <c r="H5" s="8"/>
      <c r="I5" s="8"/>
      <c r="J5" s="8"/>
      <c r="K5" s="8"/>
      <c r="L5" s="8"/>
    </row>
    <row r="6" spans="1:16" x14ac:dyDescent="0.25">
      <c r="A6" s="116" t="s">
        <v>361</v>
      </c>
      <c r="B6" s="8"/>
      <c r="C6" s="8"/>
      <c r="D6" s="8"/>
      <c r="E6" s="8"/>
      <c r="F6" s="8"/>
      <c r="G6" s="8"/>
      <c r="H6" s="8"/>
      <c r="I6" s="8"/>
      <c r="J6" s="8"/>
      <c r="K6" s="8"/>
      <c r="L6" s="8"/>
    </row>
    <row r="7" spans="1:16" x14ac:dyDescent="0.25">
      <c r="A7" s="116" t="s">
        <v>270</v>
      </c>
      <c r="B7" s="8"/>
      <c r="C7" s="8"/>
      <c r="D7" s="8"/>
      <c r="E7" s="8"/>
      <c r="F7" s="8"/>
      <c r="G7" s="8"/>
      <c r="H7" s="8"/>
      <c r="I7" s="8"/>
      <c r="J7" s="8"/>
      <c r="K7" s="8"/>
      <c r="L7" s="8"/>
    </row>
    <row r="8" spans="1:16" ht="15.75" x14ac:dyDescent="0.25">
      <c r="A8" s="203" t="s">
        <v>317</v>
      </c>
      <c r="B8" s="203" t="s">
        <v>110</v>
      </c>
      <c r="C8" s="204" t="s">
        <v>232</v>
      </c>
      <c r="D8" s="204" t="s">
        <v>233</v>
      </c>
      <c r="E8" s="204" t="s">
        <v>234</v>
      </c>
      <c r="F8" s="204" t="s">
        <v>235</v>
      </c>
      <c r="G8" s="204" t="s">
        <v>236</v>
      </c>
      <c r="H8" s="204" t="s">
        <v>237</v>
      </c>
      <c r="I8" s="204" t="s">
        <v>148</v>
      </c>
      <c r="J8" s="204" t="s">
        <v>149</v>
      </c>
      <c r="K8" s="204" t="s">
        <v>150</v>
      </c>
      <c r="L8" s="204" t="s">
        <v>238</v>
      </c>
      <c r="M8" s="204" t="s">
        <v>239</v>
      </c>
      <c r="N8" s="204" t="s">
        <v>240</v>
      </c>
      <c r="O8" s="204" t="s">
        <v>249</v>
      </c>
      <c r="P8" s="204" t="s">
        <v>250</v>
      </c>
    </row>
    <row r="9" spans="1:16" ht="18.75" x14ac:dyDescent="0.35">
      <c r="A9" s="42" t="s">
        <v>107</v>
      </c>
      <c r="B9" s="42" t="s">
        <v>132</v>
      </c>
      <c r="C9" s="401">
        <v>3971.1026113498183</v>
      </c>
      <c r="D9" s="401">
        <v>4021.8972752425047</v>
      </c>
      <c r="E9" s="401">
        <v>3922.7888811587736</v>
      </c>
      <c r="F9" s="401">
        <v>3807.4082752674381</v>
      </c>
      <c r="G9" s="401">
        <v>3765.2628858148437</v>
      </c>
      <c r="H9" s="401">
        <v>3782.8560129079056</v>
      </c>
      <c r="I9" s="401">
        <v>3732.0988456655814</v>
      </c>
      <c r="J9" s="48">
        <v>3805.0338236798293</v>
      </c>
      <c r="K9" s="48">
        <v>3906.182494187301</v>
      </c>
      <c r="L9" s="48">
        <v>3915.2239844374071</v>
      </c>
      <c r="M9" s="48">
        <v>3869.9072675302759</v>
      </c>
      <c r="N9" s="161">
        <v>3807.4008351933749</v>
      </c>
      <c r="O9" s="401">
        <v>3005.3346659818758</v>
      </c>
      <c r="P9" s="402">
        <v>3326.1698145505807</v>
      </c>
    </row>
    <row r="10" spans="1:16" ht="15.75" x14ac:dyDescent="0.25">
      <c r="A10" s="42" t="s">
        <v>109</v>
      </c>
      <c r="B10" s="42" t="s">
        <v>108</v>
      </c>
      <c r="C10" s="80">
        <v>16.597676983264002</v>
      </c>
      <c r="D10" s="80">
        <v>16.643407093095998</v>
      </c>
      <c r="E10" s="80">
        <v>16.697863707749999</v>
      </c>
      <c r="F10" s="80">
        <v>16.473258126666</v>
      </c>
      <c r="G10" s="80">
        <v>16.428737566494</v>
      </c>
      <c r="H10" s="80">
        <v>16.627867461199997</v>
      </c>
      <c r="I10" s="80">
        <v>16.743536688428001</v>
      </c>
      <c r="J10" s="81">
        <v>16.41571262139</v>
      </c>
      <c r="K10" s="81">
        <v>16.110451434241</v>
      </c>
      <c r="L10" s="81">
        <v>16.065287462322001</v>
      </c>
      <c r="M10" s="81">
        <v>16.830208091271</v>
      </c>
      <c r="N10" s="202">
        <v>17.665985356994</v>
      </c>
      <c r="O10" s="202">
        <v>12.626484942600001</v>
      </c>
      <c r="P10" s="202">
        <v>17.7539856442</v>
      </c>
    </row>
    <row r="11" spans="1:16" ht="18.75" x14ac:dyDescent="0.25">
      <c r="A11" s="205" t="s">
        <v>111</v>
      </c>
      <c r="B11" s="205" t="s">
        <v>156</v>
      </c>
      <c r="C11" s="206">
        <f>C9/C10</f>
        <v>239.2565306189544</v>
      </c>
      <c r="D11" s="206">
        <f t="shared" ref="D11:O11" si="0">D9/D10</f>
        <v>241.65107857698584</v>
      </c>
      <c r="E11" s="206">
        <f t="shared" si="0"/>
        <v>234.92759012867526</v>
      </c>
      <c r="F11" s="206">
        <f t="shared" si="0"/>
        <v>231.1266081057891</v>
      </c>
      <c r="G11" s="206">
        <f t="shared" si="0"/>
        <v>229.18759707343571</v>
      </c>
      <c r="H11" s="206">
        <f t="shared" si="0"/>
        <v>227.50097219231174</v>
      </c>
      <c r="I11" s="206">
        <f t="shared" si="0"/>
        <v>222.89788084287804</v>
      </c>
      <c r="J11" s="206">
        <f t="shared" si="0"/>
        <v>231.79218054303621</v>
      </c>
      <c r="K11" s="206">
        <f t="shared" si="0"/>
        <v>242.46263428007597</v>
      </c>
      <c r="L11" s="206">
        <f t="shared" si="0"/>
        <v>243.7070605564825</v>
      </c>
      <c r="M11" s="206">
        <f t="shared" si="0"/>
        <v>229.93817108758188</v>
      </c>
      <c r="N11" s="206">
        <f t="shared" si="0"/>
        <v>215.52156634648273</v>
      </c>
      <c r="O11" s="206">
        <f t="shared" si="0"/>
        <v>238.01831464925723</v>
      </c>
      <c r="P11" s="349">
        <f>P9/P10</f>
        <v>187.34778101148223</v>
      </c>
    </row>
    <row r="13" spans="1:16" x14ac:dyDescent="0.25">
      <c r="A13" s="8" t="s">
        <v>168</v>
      </c>
    </row>
    <row r="14" spans="1:16" x14ac:dyDescent="0.25">
      <c r="A14" s="8" t="s">
        <v>399</v>
      </c>
    </row>
    <row r="15" spans="1:16" x14ac:dyDescent="0.25">
      <c r="A15" s="8" t="s">
        <v>400</v>
      </c>
    </row>
    <row r="16" spans="1:16" x14ac:dyDescent="0.25">
      <c r="A16" s="8" t="s">
        <v>401</v>
      </c>
    </row>
    <row r="17" spans="1:16" x14ac:dyDescent="0.25">
      <c r="A17" s="8" t="s">
        <v>130</v>
      </c>
    </row>
    <row r="18" spans="1:16" x14ac:dyDescent="0.25">
      <c r="A18" s="116" t="s">
        <v>263</v>
      </c>
      <c r="C18" s="105"/>
      <c r="D18" s="105"/>
      <c r="E18" s="105"/>
      <c r="F18" s="105"/>
      <c r="G18" s="105"/>
      <c r="H18" s="105"/>
      <c r="I18" s="105"/>
      <c r="J18" s="105"/>
      <c r="K18" s="105"/>
      <c r="L18" s="105"/>
      <c r="M18" s="105"/>
      <c r="N18" s="105"/>
    </row>
    <row r="20" spans="1:16" x14ac:dyDescent="0.25">
      <c r="A20" s="8"/>
      <c r="C20" s="16"/>
      <c r="D20" s="16"/>
      <c r="E20" s="16"/>
      <c r="F20" s="16"/>
      <c r="G20" s="16"/>
      <c r="H20" s="16"/>
      <c r="I20" s="16"/>
      <c r="J20" s="16"/>
      <c r="K20" s="16"/>
      <c r="L20" s="16"/>
      <c r="M20" s="16"/>
      <c r="N20" s="16"/>
      <c r="O20" s="16"/>
      <c r="P20" s="16"/>
    </row>
    <row r="25" spans="1:16" x14ac:dyDescent="0.25">
      <c r="B25" s="16"/>
      <c r="E25" s="16"/>
      <c r="K25" s="290"/>
      <c r="L25" s="290"/>
      <c r="M25" s="290"/>
      <c r="N25" s="290"/>
      <c r="O25" s="290"/>
      <c r="P25" s="290"/>
    </row>
    <row r="26" spans="1:16" x14ac:dyDescent="0.25">
      <c r="B26" s="16"/>
      <c r="E26" s="16"/>
    </row>
    <row r="27" spans="1:16" x14ac:dyDescent="0.25">
      <c r="B27" s="16"/>
      <c r="E27" s="16"/>
    </row>
    <row r="28" spans="1:16" x14ac:dyDescent="0.25">
      <c r="E28" s="16"/>
    </row>
    <row r="29" spans="1:16" x14ac:dyDescent="0.25">
      <c r="E29" s="16"/>
    </row>
    <row r="30" spans="1:16" x14ac:dyDescent="0.25">
      <c r="E30" s="16"/>
    </row>
    <row r="31" spans="1:16" x14ac:dyDescent="0.25">
      <c r="B31" s="16"/>
      <c r="E31" s="16"/>
    </row>
    <row r="36" spans="1:15" x14ac:dyDescent="0.25">
      <c r="B36" s="16"/>
    </row>
    <row r="39" spans="1:15" x14ac:dyDescent="0.25">
      <c r="A39" s="16"/>
      <c r="B39" s="16"/>
      <c r="C39" s="16"/>
      <c r="D39" s="16"/>
      <c r="E39" s="16"/>
      <c r="F39" s="16"/>
      <c r="G39" s="16"/>
      <c r="H39" s="16"/>
      <c r="I39" s="16"/>
      <c r="J39" s="16"/>
      <c r="K39" s="16"/>
      <c r="L39" s="16"/>
      <c r="M39" s="16"/>
      <c r="N39" s="16"/>
    </row>
    <row r="40" spans="1:15" x14ac:dyDescent="0.25">
      <c r="C40" s="16"/>
      <c r="D40" s="16"/>
      <c r="E40" s="16"/>
      <c r="F40" s="16"/>
      <c r="G40" s="16"/>
      <c r="H40" s="16"/>
      <c r="I40" s="16"/>
      <c r="J40" s="16"/>
      <c r="K40" s="16"/>
      <c r="L40" s="16"/>
      <c r="M40" s="16"/>
      <c r="N40" s="16"/>
      <c r="O40" s="16"/>
    </row>
    <row r="41" spans="1:15" x14ac:dyDescent="0.25">
      <c r="C41" s="16"/>
      <c r="D41" s="16"/>
      <c r="E41" s="16"/>
      <c r="F41" s="16"/>
      <c r="G41" s="16"/>
      <c r="H41" s="16"/>
      <c r="I41" s="16"/>
      <c r="J41" s="16"/>
      <c r="K41" s="16"/>
      <c r="L41" s="16"/>
      <c r="M41" s="16"/>
      <c r="N41" s="16"/>
      <c r="O41" s="16"/>
    </row>
    <row r="42" spans="1:15" x14ac:dyDescent="0.25">
      <c r="C42" s="16"/>
      <c r="D42" s="16"/>
      <c r="E42" s="16"/>
      <c r="F42" s="16"/>
      <c r="G42" s="16"/>
      <c r="H42" s="16"/>
      <c r="I42" s="16"/>
      <c r="J42" s="16"/>
      <c r="K42" s="16"/>
      <c r="L42" s="16"/>
      <c r="M42" s="16"/>
      <c r="N42" s="16"/>
      <c r="O42" s="16"/>
    </row>
    <row r="43" spans="1:15" x14ac:dyDescent="0.25">
      <c r="C43" s="16"/>
      <c r="D43" s="16"/>
      <c r="E43" s="16"/>
      <c r="F43" s="16"/>
      <c r="G43" s="16"/>
      <c r="H43" s="16"/>
      <c r="I43" s="16"/>
      <c r="J43" s="16"/>
      <c r="K43" s="16"/>
      <c r="L43" s="16"/>
      <c r="M43" s="16"/>
      <c r="N43" s="16"/>
      <c r="O43" s="16"/>
    </row>
  </sheetData>
  <phoneticPr fontId="51" type="noConversion"/>
  <hyperlinks>
    <hyperlink ref="A18" location="Contents!A1" display="Return to Contents Page" xr:uid="{00000000-0004-0000-0E00-000000000000}"/>
    <hyperlink ref="A6" r:id="rId1" display="Northern Ireland Road Safety Strategy to 2020 Annual Statistical Report 2021; Table 5 " xr:uid="{00000000-0004-0000-0E00-000001000000}"/>
    <hyperlink ref="A7" r:id="rId2" xr:uid="{AAB24CE2-B064-44B6-B7F4-685E8A118A26}"/>
    <hyperlink ref="A5" r:id="rId3" display="Greenhouse Gas Inventories for England, Scotland, Wales &amp; Northern Ireland: 1990-2022 |" xr:uid="{171B46B9-4F1A-4365-91BE-317DF85C4730}"/>
  </hyperlinks>
  <pageMargins left="0.25" right="0.25" top="0.75" bottom="0.75" header="0.3" footer="0.3"/>
  <pageSetup paperSize="9" scale="73" orientation="landscape" r:id="rId4"/>
  <tableParts count="1">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4"/>
  <sheetViews>
    <sheetView workbookViewId="0"/>
  </sheetViews>
  <sheetFormatPr defaultColWidth="11.42578125" defaultRowHeight="15" x14ac:dyDescent="0.25"/>
  <cols>
    <col min="1" max="1" width="18.5703125" customWidth="1"/>
    <col min="2" max="20" width="12.42578125" customWidth="1"/>
  </cols>
  <sheetData>
    <row r="1" spans="1:22" ht="17.25" x14ac:dyDescent="0.3">
      <c r="A1" s="275" t="s">
        <v>293</v>
      </c>
    </row>
    <row r="2" spans="1:22" x14ac:dyDescent="0.25">
      <c r="A2" s="83" t="s">
        <v>398</v>
      </c>
      <c r="B2" s="82"/>
      <c r="C2" s="82"/>
      <c r="D2" s="82"/>
      <c r="E2" s="82"/>
      <c r="F2" s="82"/>
      <c r="G2" s="82"/>
      <c r="H2" s="82"/>
      <c r="I2" s="82"/>
      <c r="J2" s="82"/>
      <c r="K2" s="82"/>
      <c r="L2" s="8"/>
      <c r="M2" s="8"/>
      <c r="N2" s="8"/>
      <c r="O2" s="8"/>
      <c r="P2" s="8"/>
      <c r="Q2" s="8"/>
      <c r="R2" s="8"/>
      <c r="S2" s="8"/>
    </row>
    <row r="3" spans="1:22" x14ac:dyDescent="0.25">
      <c r="A3" t="s">
        <v>279</v>
      </c>
      <c r="B3" s="82"/>
      <c r="C3" s="82"/>
      <c r="D3" s="103"/>
      <c r="E3" s="82"/>
      <c r="F3" s="82"/>
      <c r="G3" s="82"/>
      <c r="H3" s="82"/>
      <c r="I3" s="82"/>
      <c r="J3" s="82"/>
      <c r="K3" s="82"/>
      <c r="L3" s="82"/>
      <c r="M3" s="82"/>
      <c r="N3" s="82"/>
      <c r="O3" s="8"/>
      <c r="P3" s="8"/>
      <c r="Q3" s="8"/>
      <c r="R3" s="8"/>
      <c r="S3" s="8"/>
    </row>
    <row r="4" spans="1:22" x14ac:dyDescent="0.25">
      <c r="A4" t="s">
        <v>310</v>
      </c>
      <c r="B4" s="82"/>
      <c r="C4" s="82"/>
      <c r="D4" s="103"/>
      <c r="E4" s="82"/>
      <c r="F4" s="82"/>
      <c r="G4" s="82"/>
      <c r="H4" s="82"/>
      <c r="I4" s="82"/>
      <c r="J4" s="82"/>
      <c r="K4" s="82"/>
      <c r="L4" s="82"/>
      <c r="M4" s="82"/>
      <c r="N4" s="82"/>
      <c r="O4" s="8"/>
      <c r="P4" s="8"/>
      <c r="Q4" s="8"/>
      <c r="R4" s="8"/>
      <c r="S4" s="8"/>
    </row>
    <row r="5" spans="1:22" x14ac:dyDescent="0.25">
      <c r="A5" s="37" t="s">
        <v>0</v>
      </c>
      <c r="B5" s="82"/>
      <c r="C5" s="82"/>
      <c r="D5" s="103"/>
      <c r="E5" s="82"/>
      <c r="F5" s="82"/>
      <c r="G5" s="82"/>
      <c r="H5" s="82"/>
      <c r="I5" s="82"/>
      <c r="J5" s="82"/>
      <c r="K5" s="82"/>
      <c r="L5" s="82"/>
      <c r="M5" s="82"/>
      <c r="N5" s="82"/>
      <c r="O5" s="8"/>
      <c r="P5" s="8"/>
      <c r="Q5" s="8"/>
      <c r="R5" s="8"/>
      <c r="S5" s="8"/>
    </row>
    <row r="6" spans="1:22" x14ac:dyDescent="0.25">
      <c r="A6" s="116" t="s">
        <v>362</v>
      </c>
      <c r="B6" s="82"/>
      <c r="C6" s="82"/>
      <c r="D6" s="103"/>
      <c r="E6" s="82"/>
      <c r="F6" s="82"/>
      <c r="G6" s="82"/>
      <c r="H6" s="82"/>
      <c r="I6" s="82"/>
      <c r="J6" s="82"/>
      <c r="K6" s="82"/>
      <c r="L6" s="82"/>
      <c r="M6" s="82"/>
      <c r="N6" s="82"/>
      <c r="O6" s="8"/>
      <c r="P6" s="8"/>
      <c r="Q6" s="8"/>
      <c r="R6" s="8"/>
      <c r="S6" s="8"/>
    </row>
    <row r="7" spans="1:22" ht="34.5" customHeight="1" x14ac:dyDescent="0.25">
      <c r="A7" s="162" t="s">
        <v>112</v>
      </c>
      <c r="B7" s="156" t="s">
        <v>35</v>
      </c>
      <c r="C7" s="156" t="s">
        <v>36</v>
      </c>
      <c r="D7" s="156" t="s">
        <v>37</v>
      </c>
      <c r="E7" s="156" t="s">
        <v>38</v>
      </c>
      <c r="F7" s="156" t="s">
        <v>39</v>
      </c>
      <c r="G7" s="156" t="s">
        <v>40</v>
      </c>
      <c r="H7" s="156" t="s">
        <v>41</v>
      </c>
      <c r="I7" s="156" t="s">
        <v>42</v>
      </c>
      <c r="J7" s="156" t="s">
        <v>43</v>
      </c>
      <c r="K7" s="156" t="s">
        <v>44</v>
      </c>
      <c r="L7" s="156" t="s">
        <v>45</v>
      </c>
      <c r="M7" s="156" t="s">
        <v>46</v>
      </c>
      <c r="N7" s="156" t="s">
        <v>47</v>
      </c>
      <c r="O7" s="156" t="s">
        <v>52</v>
      </c>
      <c r="P7" s="156" t="s">
        <v>126</v>
      </c>
      <c r="Q7" s="193" t="s">
        <v>129</v>
      </c>
      <c r="R7" s="156" t="s">
        <v>133</v>
      </c>
      <c r="S7" s="156" t="s">
        <v>139</v>
      </c>
      <c r="T7" s="157" t="s">
        <v>186</v>
      </c>
      <c r="U7" s="170" t="s">
        <v>312</v>
      </c>
      <c r="V7" s="286" t="s">
        <v>365</v>
      </c>
    </row>
    <row r="8" spans="1:22" ht="15.75" x14ac:dyDescent="0.25">
      <c r="A8" s="207" t="s">
        <v>34</v>
      </c>
      <c r="B8" s="84">
        <v>4891</v>
      </c>
      <c r="C8" s="84">
        <v>4819</v>
      </c>
      <c r="D8" s="84">
        <v>4777</v>
      </c>
      <c r="E8" s="84">
        <v>4816</v>
      </c>
      <c r="F8" s="84">
        <v>4870</v>
      </c>
      <c r="G8" s="84">
        <v>4943</v>
      </c>
      <c r="H8" s="84">
        <v>4864</v>
      </c>
      <c r="I8" s="84">
        <v>4916</v>
      </c>
      <c r="J8" s="84">
        <v>4838</v>
      </c>
      <c r="K8" s="84">
        <v>4859</v>
      </c>
      <c r="L8" s="84">
        <v>4762</v>
      </c>
      <c r="M8" s="84">
        <v>4791</v>
      </c>
      <c r="N8" s="84">
        <v>4828.88</v>
      </c>
      <c r="O8" s="84">
        <v>4853</v>
      </c>
      <c r="P8" s="48">
        <v>4745</v>
      </c>
      <c r="Q8" s="48">
        <v>4652</v>
      </c>
      <c r="R8" s="85">
        <v>4611</v>
      </c>
      <c r="S8" s="85">
        <v>4824</v>
      </c>
      <c r="T8" s="208">
        <v>5075</v>
      </c>
      <c r="U8" s="208">
        <v>3831</v>
      </c>
      <c r="V8" s="208">
        <v>4130</v>
      </c>
    </row>
    <row r="9" spans="1:22" ht="15.75" x14ac:dyDescent="0.25">
      <c r="A9" s="207" t="s">
        <v>48</v>
      </c>
      <c r="B9" s="84">
        <v>20</v>
      </c>
      <c r="C9" s="84">
        <v>26</v>
      </c>
      <c r="D9" s="84">
        <v>25</v>
      </c>
      <c r="E9" s="84">
        <v>31</v>
      </c>
      <c r="F9" s="84">
        <v>31</v>
      </c>
      <c r="G9" s="84">
        <v>30</v>
      </c>
      <c r="H9" s="84">
        <v>20</v>
      </c>
      <c r="I9" s="84">
        <v>11</v>
      </c>
      <c r="J9" s="84">
        <v>14</v>
      </c>
      <c r="K9" s="84">
        <v>14</v>
      </c>
      <c r="L9" s="84">
        <v>13</v>
      </c>
      <c r="M9" s="84">
        <v>8</v>
      </c>
      <c r="N9" s="84">
        <v>6</v>
      </c>
      <c r="O9" s="84">
        <v>11</v>
      </c>
      <c r="P9" s="78">
        <v>14</v>
      </c>
      <c r="Q9" s="78">
        <v>14</v>
      </c>
      <c r="R9" s="85">
        <v>14</v>
      </c>
      <c r="S9" s="85">
        <v>11</v>
      </c>
      <c r="T9" s="208">
        <v>12</v>
      </c>
      <c r="U9" s="208" t="s">
        <v>311</v>
      </c>
      <c r="V9" s="208" t="s">
        <v>311</v>
      </c>
    </row>
    <row r="10" spans="1:22" ht="15.75" x14ac:dyDescent="0.25">
      <c r="A10" s="207" t="s">
        <v>50</v>
      </c>
      <c r="B10" s="84">
        <v>345</v>
      </c>
      <c r="C10" s="84">
        <v>320</v>
      </c>
      <c r="D10" s="84">
        <v>319</v>
      </c>
      <c r="E10" s="84">
        <v>358</v>
      </c>
      <c r="F10" s="84">
        <v>389</v>
      </c>
      <c r="G10" s="84">
        <v>448</v>
      </c>
      <c r="H10" s="84">
        <v>437</v>
      </c>
      <c r="I10" s="84">
        <v>451</v>
      </c>
      <c r="J10" s="84">
        <v>470</v>
      </c>
      <c r="K10" s="84">
        <v>460</v>
      </c>
      <c r="L10" s="84">
        <v>467</v>
      </c>
      <c r="M10" s="84">
        <v>426</v>
      </c>
      <c r="N10" s="84">
        <v>426.22</v>
      </c>
      <c r="O10" s="84">
        <v>399</v>
      </c>
      <c r="P10" s="78">
        <v>380</v>
      </c>
      <c r="Q10" s="78">
        <v>353</v>
      </c>
      <c r="R10" s="85">
        <v>342</v>
      </c>
      <c r="S10" s="85">
        <v>342</v>
      </c>
      <c r="T10" s="208">
        <v>331</v>
      </c>
      <c r="U10" s="208">
        <v>75</v>
      </c>
      <c r="V10" s="208">
        <v>269</v>
      </c>
    </row>
    <row r="11" spans="1:22" ht="15.75" x14ac:dyDescent="0.25">
      <c r="A11" s="207" t="s">
        <v>67</v>
      </c>
      <c r="B11" s="84">
        <v>468</v>
      </c>
      <c r="C11" s="84">
        <v>464</v>
      </c>
      <c r="D11" s="84">
        <v>419</v>
      </c>
      <c r="E11" s="84">
        <v>422</v>
      </c>
      <c r="F11" s="84">
        <v>425</v>
      </c>
      <c r="G11" s="84">
        <v>442</v>
      </c>
      <c r="H11" s="84">
        <v>440</v>
      </c>
      <c r="I11" s="84">
        <v>428</v>
      </c>
      <c r="J11" s="84">
        <v>444</v>
      </c>
      <c r="K11" s="84">
        <v>422</v>
      </c>
      <c r="L11" s="84">
        <v>423</v>
      </c>
      <c r="M11" s="84">
        <v>414</v>
      </c>
      <c r="N11" s="84">
        <v>434.54999999999995</v>
      </c>
      <c r="O11" s="84">
        <v>449</v>
      </c>
      <c r="P11" s="78">
        <v>446</v>
      </c>
      <c r="Q11" s="78">
        <v>428</v>
      </c>
      <c r="R11" s="48">
        <v>425</v>
      </c>
      <c r="S11" s="48">
        <v>437</v>
      </c>
      <c r="T11" s="161">
        <v>455</v>
      </c>
      <c r="U11" s="161">
        <v>265</v>
      </c>
      <c r="V11" s="161">
        <v>155</v>
      </c>
    </row>
    <row r="12" spans="1:22" ht="15.75" x14ac:dyDescent="0.25">
      <c r="A12" s="207" t="s">
        <v>115</v>
      </c>
      <c r="B12" s="84">
        <v>7</v>
      </c>
      <c r="C12" s="84">
        <v>6</v>
      </c>
      <c r="D12" s="84">
        <v>7</v>
      </c>
      <c r="E12" s="84">
        <v>7</v>
      </c>
      <c r="F12" s="84">
        <v>6</v>
      </c>
      <c r="G12" s="84">
        <v>4</v>
      </c>
      <c r="H12" s="84">
        <v>3</v>
      </c>
      <c r="I12" s="84">
        <v>3</v>
      </c>
      <c r="J12" s="84">
        <v>3</v>
      </c>
      <c r="K12" s="84">
        <v>3</v>
      </c>
      <c r="L12" s="84">
        <v>4</v>
      </c>
      <c r="M12" s="84">
        <v>3</v>
      </c>
      <c r="N12" s="84">
        <v>2</v>
      </c>
      <c r="O12" s="84" t="s">
        <v>311</v>
      </c>
      <c r="P12" s="84" t="s">
        <v>311</v>
      </c>
      <c r="Q12" s="84" t="s">
        <v>311</v>
      </c>
      <c r="R12" s="84" t="s">
        <v>311</v>
      </c>
      <c r="S12" s="84" t="s">
        <v>311</v>
      </c>
      <c r="T12" s="179">
        <v>3</v>
      </c>
      <c r="U12" s="84" t="s">
        <v>311</v>
      </c>
      <c r="V12" s="84" t="s">
        <v>311</v>
      </c>
    </row>
    <row r="13" spans="1:22" ht="15.75" x14ac:dyDescent="0.25">
      <c r="A13" s="207" t="s">
        <v>114</v>
      </c>
      <c r="B13" s="84">
        <v>66</v>
      </c>
      <c r="C13" s="84">
        <v>70</v>
      </c>
      <c r="D13" s="84">
        <v>71</v>
      </c>
      <c r="E13" s="84">
        <v>70</v>
      </c>
      <c r="F13" s="84">
        <v>68</v>
      </c>
      <c r="G13" s="84">
        <v>69</v>
      </c>
      <c r="H13" s="84">
        <v>70</v>
      </c>
      <c r="I13" s="84">
        <v>64</v>
      </c>
      <c r="J13" s="84">
        <v>65</v>
      </c>
      <c r="K13" s="84">
        <v>62</v>
      </c>
      <c r="L13" s="84">
        <v>58</v>
      </c>
      <c r="M13" s="84">
        <v>52</v>
      </c>
      <c r="N13" s="84">
        <v>51</v>
      </c>
      <c r="O13" s="84">
        <v>50</v>
      </c>
      <c r="P13" s="78">
        <v>50</v>
      </c>
      <c r="Q13" s="78">
        <v>53</v>
      </c>
      <c r="R13" s="48">
        <v>56</v>
      </c>
      <c r="S13" s="48">
        <v>52</v>
      </c>
      <c r="T13" s="161">
        <v>46</v>
      </c>
      <c r="U13" s="161">
        <v>20</v>
      </c>
      <c r="V13" s="161">
        <v>40</v>
      </c>
    </row>
    <row r="14" spans="1:22" ht="15.75" x14ac:dyDescent="0.25">
      <c r="A14" s="207" t="s">
        <v>113</v>
      </c>
      <c r="B14" s="84">
        <v>165</v>
      </c>
      <c r="C14" s="84">
        <v>162</v>
      </c>
      <c r="D14" s="84">
        <v>156</v>
      </c>
      <c r="E14" s="84">
        <v>154</v>
      </c>
      <c r="F14" s="84">
        <v>159</v>
      </c>
      <c r="G14" s="84">
        <v>156</v>
      </c>
      <c r="H14" s="84">
        <v>163</v>
      </c>
      <c r="I14" s="84">
        <v>159</v>
      </c>
      <c r="J14" s="84">
        <v>164</v>
      </c>
      <c r="K14" s="84">
        <v>155</v>
      </c>
      <c r="L14" s="84">
        <v>159</v>
      </c>
      <c r="M14" s="84">
        <v>177</v>
      </c>
      <c r="N14" s="84">
        <v>183</v>
      </c>
      <c r="O14" s="84">
        <v>192</v>
      </c>
      <c r="P14" s="78">
        <v>189</v>
      </c>
      <c r="Q14" s="78">
        <v>200</v>
      </c>
      <c r="R14" s="48">
        <v>200</v>
      </c>
      <c r="S14" s="48">
        <v>197</v>
      </c>
      <c r="T14" s="161">
        <v>203</v>
      </c>
      <c r="U14" s="161">
        <v>347</v>
      </c>
      <c r="V14" s="161">
        <v>337</v>
      </c>
    </row>
    <row r="15" spans="1:22" ht="15.75" x14ac:dyDescent="0.25">
      <c r="A15" s="207" t="s">
        <v>49</v>
      </c>
      <c r="B15" s="84">
        <v>25</v>
      </c>
      <c r="C15" s="84">
        <v>19</v>
      </c>
      <c r="D15" s="84">
        <v>12</v>
      </c>
      <c r="E15" s="84">
        <v>1</v>
      </c>
      <c r="F15" s="84">
        <v>1</v>
      </c>
      <c r="G15" s="84">
        <v>2</v>
      </c>
      <c r="H15" s="84">
        <v>2</v>
      </c>
      <c r="I15" s="84">
        <v>1</v>
      </c>
      <c r="J15" s="84" t="s">
        <v>311</v>
      </c>
      <c r="K15" s="84">
        <v>1</v>
      </c>
      <c r="L15" s="84">
        <v>1</v>
      </c>
      <c r="M15" s="84">
        <v>1</v>
      </c>
      <c r="N15" s="84">
        <v>0</v>
      </c>
      <c r="O15" s="84" t="s">
        <v>311</v>
      </c>
      <c r="P15" s="84" t="s">
        <v>311</v>
      </c>
      <c r="Q15" s="84" t="s">
        <v>311</v>
      </c>
      <c r="R15" s="63" t="s">
        <v>311</v>
      </c>
      <c r="S15" s="63" t="s">
        <v>311</v>
      </c>
      <c r="T15" s="179" t="s">
        <v>311</v>
      </c>
      <c r="U15" s="179" t="s">
        <v>311</v>
      </c>
      <c r="V15" s="179" t="s">
        <v>311</v>
      </c>
    </row>
    <row r="16" spans="1:22" ht="15.75" x14ac:dyDescent="0.25">
      <c r="A16" s="163" t="s">
        <v>51</v>
      </c>
      <c r="B16" s="182">
        <v>5987</v>
      </c>
      <c r="C16" s="182">
        <v>5886</v>
      </c>
      <c r="D16" s="182">
        <v>5786</v>
      </c>
      <c r="E16" s="182">
        <v>5859</v>
      </c>
      <c r="F16" s="182">
        <v>5949</v>
      </c>
      <c r="G16" s="182">
        <v>6094</v>
      </c>
      <c r="H16" s="182">
        <v>5999</v>
      </c>
      <c r="I16" s="182">
        <v>6033</v>
      </c>
      <c r="J16" s="182">
        <v>6001</v>
      </c>
      <c r="K16" s="182">
        <v>5976</v>
      </c>
      <c r="L16" s="182">
        <v>5887</v>
      </c>
      <c r="M16" s="182">
        <v>5872</v>
      </c>
      <c r="N16" s="182">
        <v>5931.6500000000005</v>
      </c>
      <c r="O16" s="182">
        <v>5958</v>
      </c>
      <c r="P16" s="182">
        <v>5827</v>
      </c>
      <c r="Q16" s="182">
        <v>5704</v>
      </c>
      <c r="R16" s="182">
        <v>5653</v>
      </c>
      <c r="S16" s="182">
        <v>5868</v>
      </c>
      <c r="T16" s="183">
        <v>6130</v>
      </c>
      <c r="U16" s="183">
        <v>4550</v>
      </c>
      <c r="V16" s="183">
        <v>4940</v>
      </c>
    </row>
    <row r="17" spans="1:22" x14ac:dyDescent="0.25">
      <c r="A17" s="37" t="s">
        <v>168</v>
      </c>
      <c r="B17" s="37"/>
      <c r="C17" s="37"/>
      <c r="D17" s="37"/>
      <c r="E17" s="37"/>
    </row>
    <row r="18" spans="1:22" x14ac:dyDescent="0.25">
      <c r="A18" s="37" t="s">
        <v>363</v>
      </c>
      <c r="B18" s="37"/>
      <c r="C18" s="37"/>
      <c r="D18" s="37"/>
      <c r="E18" s="37"/>
      <c r="F18" s="37"/>
      <c r="G18" s="37"/>
      <c r="H18" s="37"/>
      <c r="I18" s="37"/>
      <c r="J18" s="37"/>
    </row>
    <row r="19" spans="1:22" x14ac:dyDescent="0.25">
      <c r="A19" t="s">
        <v>364</v>
      </c>
      <c r="B19" s="37"/>
      <c r="C19" s="37"/>
      <c r="D19" s="37"/>
      <c r="E19" s="37"/>
      <c r="F19" s="37"/>
      <c r="G19" s="37"/>
      <c r="H19" s="37"/>
      <c r="I19" s="37"/>
      <c r="J19" s="37"/>
    </row>
    <row r="20" spans="1:22" x14ac:dyDescent="0.25">
      <c r="A20" s="116" t="s">
        <v>263</v>
      </c>
    </row>
    <row r="24" spans="1:22" x14ac:dyDescent="0.25">
      <c r="B24" s="1"/>
      <c r="C24" s="1"/>
      <c r="D24" s="1"/>
      <c r="U24" s="1"/>
      <c r="V24" s="1"/>
    </row>
    <row r="25" spans="1:22" x14ac:dyDescent="0.25">
      <c r="B25" s="1"/>
      <c r="C25" s="1"/>
      <c r="D25" s="1"/>
      <c r="U25" s="1"/>
      <c r="V25" s="1"/>
    </row>
    <row r="26" spans="1:22" x14ac:dyDescent="0.25">
      <c r="B26" s="1"/>
      <c r="C26" s="1"/>
      <c r="D26" s="1"/>
      <c r="U26" s="1"/>
      <c r="V26" s="1"/>
    </row>
    <row r="27" spans="1:22" x14ac:dyDescent="0.25">
      <c r="B27" s="1"/>
      <c r="C27" s="1"/>
      <c r="D27" s="1"/>
      <c r="U27" s="1"/>
      <c r="V27" s="1"/>
    </row>
    <row r="28" spans="1:22" x14ac:dyDescent="0.25">
      <c r="B28" s="1"/>
      <c r="C28" s="1"/>
      <c r="D28" s="1"/>
      <c r="U28" s="1"/>
      <c r="V28" s="1"/>
    </row>
    <row r="29" spans="1:22" x14ac:dyDescent="0.25">
      <c r="B29" s="1"/>
      <c r="C29" s="1"/>
      <c r="D29" s="1"/>
      <c r="U29" s="1"/>
      <c r="V29" s="1"/>
    </row>
    <row r="30" spans="1:22" x14ac:dyDescent="0.25">
      <c r="B30" s="1"/>
      <c r="C30" s="319"/>
      <c r="D30" s="319"/>
      <c r="U30" s="1"/>
      <c r="V30" s="1"/>
    </row>
    <row r="31" spans="1:22" x14ac:dyDescent="0.25">
      <c r="B31" s="1"/>
      <c r="C31" s="1"/>
      <c r="D31" s="1"/>
      <c r="U31" s="1"/>
      <c r="V31" s="1"/>
    </row>
    <row r="32" spans="1:22" x14ac:dyDescent="0.25">
      <c r="U32" s="1"/>
      <c r="V32" s="1"/>
    </row>
    <row r="33" spans="21:22" x14ac:dyDescent="0.25">
      <c r="U33" s="1"/>
      <c r="V33" s="1"/>
    </row>
    <row r="34" spans="21:22" x14ac:dyDescent="0.25">
      <c r="U34" s="1"/>
      <c r="V34" s="1"/>
    </row>
  </sheetData>
  <hyperlinks>
    <hyperlink ref="A20" location="Contents!A1" display="Return to Contents Page" xr:uid="{00000000-0004-0000-0F00-000000000000}"/>
    <hyperlink ref="A6" r:id="rId1" xr:uid="{00000000-0004-0000-0F00-000001000000}"/>
  </hyperlinks>
  <pageMargins left="0.25" right="0.25" top="0.75" bottom="0.75" header="0.3" footer="0.3"/>
  <pageSetup paperSize="9" scale="57" orientation="landscape"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14"/>
  <sheetViews>
    <sheetView workbookViewId="0"/>
  </sheetViews>
  <sheetFormatPr defaultColWidth="11.42578125" defaultRowHeight="15" x14ac:dyDescent="0.25"/>
  <cols>
    <col min="1" max="1" width="30.42578125" customWidth="1"/>
    <col min="2" max="20" width="12.42578125" customWidth="1"/>
  </cols>
  <sheetData>
    <row r="1" spans="1:22" ht="17.25" x14ac:dyDescent="0.3">
      <c r="A1" s="275" t="s">
        <v>294</v>
      </c>
    </row>
    <row r="2" spans="1:22" ht="15.75" customHeight="1" x14ac:dyDescent="0.25">
      <c r="A2" s="13" t="s">
        <v>366</v>
      </c>
      <c r="B2" s="8"/>
      <c r="C2" s="8"/>
      <c r="D2" s="8"/>
      <c r="E2" s="8"/>
      <c r="F2" s="8"/>
      <c r="G2" s="8"/>
      <c r="H2" s="8"/>
      <c r="I2" s="8"/>
      <c r="J2" s="51"/>
      <c r="K2" s="8"/>
      <c r="L2" s="8"/>
      <c r="M2" s="8"/>
      <c r="N2" s="8"/>
      <c r="O2" s="8"/>
      <c r="P2" s="8"/>
      <c r="Q2" s="8"/>
      <c r="R2" s="8"/>
      <c r="S2" s="8"/>
    </row>
    <row r="3" spans="1:22" ht="15.75" customHeight="1" x14ac:dyDescent="0.25">
      <c r="A3" t="s">
        <v>279</v>
      </c>
      <c r="B3" s="8"/>
      <c r="C3" s="103"/>
      <c r="D3" s="8"/>
      <c r="E3" s="8"/>
      <c r="F3" s="8"/>
      <c r="G3" s="8"/>
      <c r="H3" s="8"/>
      <c r="I3" s="8"/>
      <c r="J3" s="51"/>
      <c r="K3" s="8"/>
      <c r="L3" s="8"/>
      <c r="M3" s="8"/>
      <c r="N3" s="8"/>
      <c r="O3" s="8"/>
      <c r="P3" s="8"/>
      <c r="Q3" s="8"/>
      <c r="R3" s="8"/>
      <c r="S3" s="8"/>
    </row>
    <row r="4" spans="1:22" ht="15.75" customHeight="1" x14ac:dyDescent="0.25">
      <c r="A4" s="37" t="s">
        <v>0</v>
      </c>
      <c r="B4" s="37"/>
      <c r="C4" s="37"/>
      <c r="D4" s="37"/>
      <c r="E4" s="37"/>
      <c r="F4" s="37"/>
      <c r="G4" s="37"/>
      <c r="H4" s="37"/>
      <c r="I4" s="37"/>
      <c r="J4" s="112"/>
    </row>
    <row r="5" spans="1:22" x14ac:dyDescent="0.25">
      <c r="A5" s="116" t="s">
        <v>362</v>
      </c>
      <c r="B5" s="116"/>
      <c r="C5" s="116"/>
      <c r="D5" s="116"/>
    </row>
    <row r="6" spans="1:22" ht="32.1" customHeight="1" x14ac:dyDescent="0.25">
      <c r="A6" s="162" t="s">
        <v>112</v>
      </c>
      <c r="B6" s="193" t="s">
        <v>35</v>
      </c>
      <c r="C6" s="193" t="s">
        <v>36</v>
      </c>
      <c r="D6" s="193" t="s">
        <v>37</v>
      </c>
      <c r="E6" s="193" t="s">
        <v>38</v>
      </c>
      <c r="F6" s="193" t="s">
        <v>39</v>
      </c>
      <c r="G6" s="193" t="s">
        <v>40</v>
      </c>
      <c r="H6" s="193" t="s">
        <v>41</v>
      </c>
      <c r="I6" s="193" t="s">
        <v>42</v>
      </c>
      <c r="J6" s="193" t="s">
        <v>43</v>
      </c>
      <c r="K6" s="193" t="s">
        <v>44</v>
      </c>
      <c r="L6" s="193" t="s">
        <v>45</v>
      </c>
      <c r="M6" s="193" t="s">
        <v>46</v>
      </c>
      <c r="N6" s="193" t="s">
        <v>47</v>
      </c>
      <c r="O6" s="193" t="s">
        <v>52</v>
      </c>
      <c r="P6" s="193" t="s">
        <v>126</v>
      </c>
      <c r="Q6" s="193" t="s">
        <v>129</v>
      </c>
      <c r="R6" s="193" t="s">
        <v>133</v>
      </c>
      <c r="S6" s="193" t="s">
        <v>139</v>
      </c>
      <c r="T6" s="194" t="s">
        <v>186</v>
      </c>
      <c r="U6" s="193" t="s">
        <v>312</v>
      </c>
      <c r="V6" s="273" t="s">
        <v>365</v>
      </c>
    </row>
    <row r="7" spans="1:22" ht="15.75" customHeight="1" x14ac:dyDescent="0.25">
      <c r="A7" s="87" t="s">
        <v>116</v>
      </c>
      <c r="B7" s="69">
        <v>0.73824130879345606</v>
      </c>
      <c r="C7" s="86">
        <v>0.74432989690721651</v>
      </c>
      <c r="D7" s="86">
        <v>0.74895833333333328</v>
      </c>
      <c r="E7" s="86">
        <v>0.75077881619937692</v>
      </c>
      <c r="F7" s="86">
        <v>0.75290390707497368</v>
      </c>
      <c r="G7" s="86">
        <v>0.7685683530678149</v>
      </c>
      <c r="H7" s="86">
        <v>0.7621097954790097</v>
      </c>
      <c r="I7" s="86">
        <v>0.7688984881209503</v>
      </c>
      <c r="J7" s="86">
        <v>0.76258205689277903</v>
      </c>
      <c r="K7" s="86">
        <v>0.77348066298342544</v>
      </c>
      <c r="L7" s="86">
        <v>0.7796420581655481</v>
      </c>
      <c r="M7" s="86">
        <v>0.78859060402684567</v>
      </c>
      <c r="N7" s="86">
        <v>0.77</v>
      </c>
      <c r="O7" s="86">
        <v>0.77</v>
      </c>
      <c r="P7" s="86">
        <v>0.7669256381798002</v>
      </c>
      <c r="Q7" s="86">
        <v>0.76365663322185062</v>
      </c>
      <c r="R7" s="86">
        <v>0.74916387959866215</v>
      </c>
      <c r="S7" s="86">
        <v>0.75193798449612403</v>
      </c>
      <c r="T7" s="209">
        <v>0.7516556291390728</v>
      </c>
      <c r="U7" s="316">
        <v>0.67312348668280875</v>
      </c>
      <c r="V7" s="317">
        <v>0.72792362768496421</v>
      </c>
    </row>
    <row r="8" spans="1:22" ht="15.75" customHeight="1" x14ac:dyDescent="0.25">
      <c r="A8" s="87" t="s">
        <v>113</v>
      </c>
      <c r="B8" s="69">
        <v>0.20040899795501022</v>
      </c>
      <c r="C8" s="86">
        <v>0.2</v>
      </c>
      <c r="D8" s="86">
        <v>0.19583333333333333</v>
      </c>
      <c r="E8" s="86">
        <v>0.19106957424714435</v>
      </c>
      <c r="F8" s="86">
        <v>0.18690601900739176</v>
      </c>
      <c r="G8" s="86">
        <v>0.18299246501614638</v>
      </c>
      <c r="H8" s="86">
        <v>0.18191603875134554</v>
      </c>
      <c r="I8" s="86">
        <v>0.17818574514038876</v>
      </c>
      <c r="J8" s="86">
        <v>0.18161925601750548</v>
      </c>
      <c r="K8" s="86">
        <v>0.17237569060773481</v>
      </c>
      <c r="L8" s="86">
        <v>0.16666666666666666</v>
      </c>
      <c r="M8" s="86">
        <v>0.16778523489932887</v>
      </c>
      <c r="N8" s="86">
        <v>0.1767337807606264</v>
      </c>
      <c r="O8" s="86">
        <v>0.18</v>
      </c>
      <c r="P8" s="86">
        <v>0.18312985571587126</v>
      </c>
      <c r="Q8" s="86">
        <v>0.18840579710144928</v>
      </c>
      <c r="R8" s="86">
        <v>0.19843924191750278</v>
      </c>
      <c r="S8" s="86">
        <v>0.19490586932447398</v>
      </c>
      <c r="T8" s="209">
        <v>0.19205298013245034</v>
      </c>
      <c r="U8" s="69">
        <v>0.29418886198547217</v>
      </c>
      <c r="V8" s="318">
        <v>0.2494033412887828</v>
      </c>
    </row>
    <row r="9" spans="1:22" ht="15.75" customHeight="1" x14ac:dyDescent="0.25">
      <c r="A9" s="210" t="s">
        <v>67</v>
      </c>
      <c r="B9" s="177">
        <v>6.0327198364008183E-2</v>
      </c>
      <c r="C9" s="211">
        <v>5.6701030927835051E-2</v>
      </c>
      <c r="D9" s="211">
        <v>5.6250000000000001E-2</v>
      </c>
      <c r="E9" s="211">
        <v>5.6074766355140186E-2</v>
      </c>
      <c r="F9" s="211">
        <v>5.8078141499472019E-2</v>
      </c>
      <c r="G9" s="211">
        <v>5.8127018299246498E-2</v>
      </c>
      <c r="H9" s="211">
        <v>5.4897739504843918E-2</v>
      </c>
      <c r="I9" s="211">
        <v>5.183585313174946E-2</v>
      </c>
      <c r="J9" s="211">
        <v>5.689277899343545E-2</v>
      </c>
      <c r="K9" s="211">
        <v>5.3038674033149172E-2</v>
      </c>
      <c r="L9" s="211">
        <v>5.4809843400447429E-2</v>
      </c>
      <c r="M9" s="211">
        <v>5.0335570469798654E-2</v>
      </c>
      <c r="N9" s="211">
        <v>5.145413870246085E-2</v>
      </c>
      <c r="O9" s="211">
        <v>5.145413870246085E-2</v>
      </c>
      <c r="P9" s="211">
        <v>4.9944506104328525E-2</v>
      </c>
      <c r="Q9" s="211">
        <v>4.6822742474916385E-2</v>
      </c>
      <c r="R9" s="211">
        <v>5.016722408026756E-2</v>
      </c>
      <c r="S9" s="211">
        <v>5.2048726467331122E-2</v>
      </c>
      <c r="T9" s="212">
        <v>5.4083885209713023E-2</v>
      </c>
      <c r="U9" s="320">
        <v>3.3171912832929779E-2</v>
      </c>
      <c r="V9" s="321">
        <v>2.5059665871121718E-2</v>
      </c>
    </row>
    <row r="10" spans="1:22" ht="15.75" x14ac:dyDescent="0.25">
      <c r="A10" t="s">
        <v>69</v>
      </c>
      <c r="B10" s="287"/>
      <c r="C10" s="287"/>
      <c r="D10" s="287"/>
      <c r="E10" s="287"/>
      <c r="F10" s="287"/>
      <c r="G10" s="287"/>
      <c r="H10" s="287"/>
      <c r="I10" s="287"/>
      <c r="J10" s="287"/>
      <c r="K10" s="287"/>
      <c r="L10" s="287"/>
      <c r="M10" s="287"/>
      <c r="N10" s="287"/>
      <c r="O10" s="287"/>
      <c r="P10" s="287"/>
      <c r="Q10" s="287"/>
      <c r="R10" s="287"/>
      <c r="S10" s="287"/>
      <c r="T10" s="287"/>
      <c r="U10" s="287"/>
      <c r="V10" s="287"/>
    </row>
    <row r="11" spans="1:22" ht="15.75" x14ac:dyDescent="0.25">
      <c r="A11" t="s">
        <v>313</v>
      </c>
      <c r="B11" s="280"/>
      <c r="C11" s="280"/>
      <c r="D11" s="280"/>
      <c r="E11" s="280"/>
      <c r="F11" s="280"/>
      <c r="G11" s="280"/>
      <c r="H11" s="280"/>
      <c r="I11" s="280"/>
      <c r="J11" s="280"/>
      <c r="K11" s="280"/>
      <c r="L11" s="280"/>
      <c r="M11" s="280"/>
      <c r="N11" s="280"/>
      <c r="O11" s="280"/>
      <c r="P11" s="280"/>
      <c r="Q11" s="280"/>
      <c r="R11" s="280"/>
      <c r="S11" s="280"/>
      <c r="T11" s="280"/>
      <c r="U11" s="280"/>
      <c r="V11" s="7"/>
    </row>
    <row r="12" spans="1:22" x14ac:dyDescent="0.25">
      <c r="A12" t="s">
        <v>272</v>
      </c>
      <c r="B12" s="116"/>
      <c r="C12" s="116"/>
      <c r="D12" s="116"/>
      <c r="U12" s="16"/>
      <c r="V12" s="16"/>
    </row>
    <row r="13" spans="1:22" x14ac:dyDescent="0.25">
      <c r="A13" t="s">
        <v>268</v>
      </c>
      <c r="B13" s="116"/>
      <c r="C13" s="116"/>
      <c r="D13" s="116"/>
      <c r="U13" s="16"/>
      <c r="V13" s="16"/>
    </row>
    <row r="14" spans="1:22" x14ac:dyDescent="0.25">
      <c r="A14" s="116" t="s">
        <v>263</v>
      </c>
      <c r="B14" s="109"/>
      <c r="C14" s="109"/>
      <c r="D14" s="109"/>
      <c r="U14" s="16"/>
      <c r="V14" s="16"/>
    </row>
  </sheetData>
  <hyperlinks>
    <hyperlink ref="A5" r:id="rId1" xr:uid="{00000000-0004-0000-1000-000000000000}"/>
    <hyperlink ref="A14" location="Contents!A1" display="Return to Contents Page" xr:uid="{00000000-0004-0000-1000-000001000000}"/>
  </hyperlinks>
  <pageMargins left="0.25" right="0.25" top="0.75" bottom="0.75" header="0.3" footer="0.3"/>
  <pageSetup paperSize="9" scale="75" orientation="landscape"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19"/>
  <sheetViews>
    <sheetView workbookViewId="0"/>
  </sheetViews>
  <sheetFormatPr defaultColWidth="11.42578125" defaultRowHeight="15" x14ac:dyDescent="0.25"/>
  <cols>
    <col min="1" max="1" width="88.85546875" customWidth="1"/>
  </cols>
  <sheetData>
    <row r="1" spans="1:26" ht="17.25" x14ac:dyDescent="0.3">
      <c r="A1" s="275" t="s">
        <v>381</v>
      </c>
    </row>
    <row r="2" spans="1:26" s="8" customFormat="1" ht="15" customHeight="1" x14ac:dyDescent="0.25">
      <c r="A2" s="13" t="s">
        <v>466</v>
      </c>
      <c r="E2"/>
    </row>
    <row r="3" spans="1:26" s="8" customFormat="1" ht="15" customHeight="1" x14ac:dyDescent="0.25">
      <c r="A3" s="8" t="s">
        <v>279</v>
      </c>
      <c r="C3" s="103"/>
      <c r="V3"/>
    </row>
    <row r="4" spans="1:26" s="8" customFormat="1" ht="15" customHeight="1" x14ac:dyDescent="0.25">
      <c r="A4" s="13" t="s">
        <v>369</v>
      </c>
      <c r="C4" s="103"/>
      <c r="V4"/>
    </row>
    <row r="5" spans="1:26" s="8" customFormat="1" ht="15" customHeight="1" x14ac:dyDescent="0.25">
      <c r="A5" s="116" t="s">
        <v>469</v>
      </c>
      <c r="C5" s="103"/>
      <c r="V5"/>
    </row>
    <row r="6" spans="1:26" s="8" customFormat="1" ht="15" customHeight="1" x14ac:dyDescent="0.25">
      <c r="A6" s="283" t="s">
        <v>314</v>
      </c>
      <c r="B6" s="193" t="s">
        <v>95</v>
      </c>
      <c r="C6" s="193" t="s">
        <v>96</v>
      </c>
      <c r="D6" s="193" t="s">
        <v>101</v>
      </c>
      <c r="E6" s="193" t="s">
        <v>97</v>
      </c>
      <c r="F6" s="193" t="s">
        <v>98</v>
      </c>
      <c r="G6" s="193" t="s">
        <v>99</v>
      </c>
      <c r="H6" s="193" t="s">
        <v>100</v>
      </c>
      <c r="I6" s="193" t="s">
        <v>14</v>
      </c>
      <c r="J6" s="193" t="s">
        <v>15</v>
      </c>
      <c r="K6" s="193" t="s">
        <v>16</v>
      </c>
      <c r="L6" s="193" t="s">
        <v>17</v>
      </c>
      <c r="M6" s="193" t="s">
        <v>7</v>
      </c>
      <c r="N6" s="193" t="s">
        <v>8</v>
      </c>
      <c r="O6" s="193" t="s">
        <v>9</v>
      </c>
      <c r="P6" s="193" t="s">
        <v>18</v>
      </c>
      <c r="Q6" s="193" t="s">
        <v>54</v>
      </c>
      <c r="R6" s="193" t="s">
        <v>125</v>
      </c>
      <c r="S6" s="193" t="s">
        <v>127</v>
      </c>
      <c r="T6" s="193" t="s">
        <v>134</v>
      </c>
      <c r="U6" s="193" t="s">
        <v>140</v>
      </c>
      <c r="V6" s="193" t="s">
        <v>164</v>
      </c>
      <c r="W6" s="194" t="s">
        <v>174</v>
      </c>
      <c r="X6" s="273" t="s">
        <v>269</v>
      </c>
      <c r="Y6" s="273" t="s">
        <v>367</v>
      </c>
      <c r="Z6" s="193" t="s">
        <v>456</v>
      </c>
    </row>
    <row r="7" spans="1:26" s="8" customFormat="1" ht="15" customHeight="1" x14ac:dyDescent="0.25">
      <c r="A7" s="49" t="s">
        <v>117</v>
      </c>
      <c r="B7" s="88">
        <v>69.5</v>
      </c>
      <c r="C7" s="88">
        <v>67.099999999999994</v>
      </c>
      <c r="D7" s="88">
        <v>65</v>
      </c>
      <c r="E7" s="88">
        <v>65.900000000000006</v>
      </c>
      <c r="F7" s="88">
        <v>65.400000000000006</v>
      </c>
      <c r="G7" s="88">
        <v>65.099999999999994</v>
      </c>
      <c r="H7" s="88">
        <v>66.900000000000006</v>
      </c>
      <c r="I7" s="88">
        <v>67.5</v>
      </c>
      <c r="J7" s="88">
        <v>69.900000000000006</v>
      </c>
      <c r="K7" s="88">
        <v>70.5</v>
      </c>
      <c r="L7" s="88">
        <v>68.2</v>
      </c>
      <c r="M7" s="88">
        <v>66.599999999999994</v>
      </c>
      <c r="N7" s="88">
        <v>66.5</v>
      </c>
      <c r="O7" s="88">
        <v>66.900000000000006</v>
      </c>
      <c r="P7" s="88">
        <v>66.900000000000006</v>
      </c>
      <c r="Q7" s="88">
        <v>66.599999999999994</v>
      </c>
      <c r="R7" s="88">
        <v>65.2</v>
      </c>
      <c r="S7" s="78">
        <v>65.7</v>
      </c>
      <c r="T7" s="78">
        <v>66.099999999999994</v>
      </c>
      <c r="U7" s="78">
        <v>68.7</v>
      </c>
      <c r="V7" s="104">
        <v>68.27</v>
      </c>
      <c r="W7" s="213">
        <v>22.36</v>
      </c>
      <c r="X7" s="288">
        <v>50.54</v>
      </c>
      <c r="Y7" s="288">
        <v>60.576999999999998</v>
      </c>
      <c r="Z7" s="326">
        <v>64.400000000000006</v>
      </c>
    </row>
    <row r="8" spans="1:26" s="8" customFormat="1" ht="15.75" x14ac:dyDescent="0.25">
      <c r="A8" s="186" t="s">
        <v>382</v>
      </c>
      <c r="B8" s="214">
        <v>68.5</v>
      </c>
      <c r="C8" s="214">
        <v>66.7</v>
      </c>
      <c r="D8" s="214">
        <v>66.8</v>
      </c>
      <c r="E8" s="214">
        <v>67.8</v>
      </c>
      <c r="F8" s="214">
        <v>68.2</v>
      </c>
      <c r="G8" s="214">
        <v>68.400000000000006</v>
      </c>
      <c r="H8" s="214">
        <v>67.7</v>
      </c>
      <c r="I8" s="214">
        <v>69.900000000000006</v>
      </c>
      <c r="J8" s="214">
        <v>73.3</v>
      </c>
      <c r="K8" s="214">
        <v>73.600000000000009</v>
      </c>
      <c r="L8" s="214">
        <v>73.099999999999994</v>
      </c>
      <c r="M8" s="214">
        <v>69.7</v>
      </c>
      <c r="N8" s="214">
        <v>67.5</v>
      </c>
      <c r="O8" s="214">
        <v>69.5</v>
      </c>
      <c r="P8" s="214">
        <v>69.5</v>
      </c>
      <c r="Q8" s="214">
        <v>67.8</v>
      </c>
      <c r="R8" s="214">
        <v>66</v>
      </c>
      <c r="S8" s="215">
        <v>65.8</v>
      </c>
      <c r="T8" s="215">
        <v>66.7</v>
      </c>
      <c r="U8" s="215">
        <v>68.599999999999994</v>
      </c>
      <c r="V8" s="216">
        <v>68.236185599999999</v>
      </c>
      <c r="W8" s="217">
        <v>43.613222400000005</v>
      </c>
      <c r="X8" s="295">
        <v>58.097318400000006</v>
      </c>
      <c r="Y8" s="295">
        <v>60.8332032</v>
      </c>
      <c r="Z8" s="215">
        <v>64.3</v>
      </c>
    </row>
    <row r="9" spans="1:26" x14ac:dyDescent="0.25">
      <c r="A9" s="8" t="s">
        <v>69</v>
      </c>
    </row>
    <row r="10" spans="1:26" x14ac:dyDescent="0.25">
      <c r="A10" s="37" t="s">
        <v>252</v>
      </c>
    </row>
    <row r="11" spans="1:26" x14ac:dyDescent="0.25">
      <c r="A11" s="37" t="s">
        <v>187</v>
      </c>
      <c r="B11" s="37"/>
      <c r="C11" s="37"/>
      <c r="D11" s="37"/>
      <c r="E11" s="37"/>
      <c r="F11" s="37"/>
      <c r="G11" s="37"/>
      <c r="H11" s="37"/>
      <c r="I11" s="37"/>
      <c r="J11" s="37"/>
    </row>
    <row r="12" spans="1:26" x14ac:dyDescent="0.25">
      <c r="A12" s="37" t="s">
        <v>188</v>
      </c>
      <c r="B12" s="37"/>
      <c r="C12" s="37"/>
      <c r="D12" s="37"/>
      <c r="E12" s="37"/>
      <c r="F12" s="37"/>
      <c r="G12" s="37"/>
      <c r="H12" s="37"/>
      <c r="I12" s="37"/>
      <c r="J12" s="37"/>
    </row>
    <row r="13" spans="1:26" x14ac:dyDescent="0.25">
      <c r="A13" s="37" t="s">
        <v>383</v>
      </c>
      <c r="B13" s="37"/>
      <c r="C13" s="37"/>
      <c r="D13" s="37"/>
      <c r="E13" s="37"/>
      <c r="F13" s="37"/>
      <c r="G13" s="37"/>
      <c r="H13" s="37"/>
      <c r="I13" s="37"/>
      <c r="J13" s="37"/>
    </row>
    <row r="14" spans="1:26" x14ac:dyDescent="0.25">
      <c r="A14" s="37" t="s">
        <v>118</v>
      </c>
      <c r="B14" s="37"/>
      <c r="C14" s="37"/>
      <c r="D14" s="37"/>
      <c r="E14" s="37"/>
      <c r="F14" s="37"/>
      <c r="G14" s="37"/>
      <c r="H14" s="37"/>
      <c r="I14" s="37"/>
      <c r="J14" s="37"/>
    </row>
    <row r="15" spans="1:26" x14ac:dyDescent="0.25">
      <c r="A15" s="37" t="s">
        <v>68</v>
      </c>
      <c r="B15" s="37"/>
      <c r="C15" s="37"/>
      <c r="D15" s="37"/>
      <c r="E15" s="37"/>
      <c r="F15" s="37"/>
      <c r="G15" s="37"/>
      <c r="H15" s="37"/>
      <c r="I15" s="37"/>
      <c r="J15" s="37"/>
    </row>
    <row r="16" spans="1:26" x14ac:dyDescent="0.25">
      <c r="A16" t="s">
        <v>368</v>
      </c>
      <c r="B16" s="37"/>
      <c r="C16" s="37"/>
      <c r="D16" s="37"/>
      <c r="E16" s="37"/>
      <c r="F16" s="37"/>
      <c r="G16" s="37"/>
      <c r="H16" s="37"/>
      <c r="I16" s="37"/>
      <c r="J16" s="37"/>
      <c r="K16" s="37"/>
      <c r="L16" s="37"/>
    </row>
    <row r="17" spans="1:1" x14ac:dyDescent="0.25">
      <c r="A17" s="116" t="s">
        <v>263</v>
      </c>
    </row>
    <row r="19" spans="1:1" x14ac:dyDescent="0.25">
      <c r="A19" s="9"/>
    </row>
  </sheetData>
  <phoneticPr fontId="51" type="noConversion"/>
  <hyperlinks>
    <hyperlink ref="A17" location="Contents!A1" display="Return to Contents Page" xr:uid="{00000000-0004-0000-1100-000001000000}"/>
    <hyperlink ref="A5" r:id="rId1" xr:uid="{80DE7EC2-9A39-4159-A233-35999BA77FBC}"/>
  </hyperlinks>
  <pageMargins left="0.25" right="0.25" top="0.75" bottom="0.75" header="0.3" footer="0.3"/>
  <pageSetup paperSize="9" scale="71" orientation="landscape"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workbookViewId="0"/>
  </sheetViews>
  <sheetFormatPr defaultColWidth="8.5703125" defaultRowHeight="15" x14ac:dyDescent="0.25"/>
  <cols>
    <col min="1" max="1" width="12.42578125" style="121" customWidth="1"/>
    <col min="2" max="2" width="14.42578125" style="121" customWidth="1"/>
    <col min="3" max="3" width="97.5703125" customWidth="1"/>
    <col min="4" max="5" width="20" customWidth="1"/>
    <col min="6" max="6" width="37.140625" customWidth="1"/>
    <col min="7" max="7" width="14.42578125" customWidth="1"/>
    <col min="8" max="10" width="20" customWidth="1"/>
    <col min="11" max="11" width="11.42578125" customWidth="1"/>
  </cols>
  <sheetData>
    <row r="1" spans="1:14" ht="36.6" customHeight="1" x14ac:dyDescent="0.25">
      <c r="A1" s="122" t="s">
        <v>195</v>
      </c>
    </row>
    <row r="2" spans="1:14" ht="21" customHeight="1" x14ac:dyDescent="0.25">
      <c r="A2" s="135" t="s">
        <v>354</v>
      </c>
    </row>
    <row r="3" spans="1:14" s="123" customFormat="1" ht="21" x14ac:dyDescent="0.35">
      <c r="A3" s="285" t="s">
        <v>217</v>
      </c>
      <c r="B3" s="146"/>
      <c r="C3" s="146"/>
      <c r="D3"/>
      <c r="E3"/>
      <c r="F3"/>
      <c r="G3" s="132"/>
      <c r="H3" s="132"/>
      <c r="I3" s="124"/>
      <c r="J3" s="124"/>
      <c r="K3" s="125"/>
    </row>
    <row r="4" spans="1:14" ht="15.75" x14ac:dyDescent="0.25">
      <c r="A4" s="135" t="s">
        <v>353</v>
      </c>
      <c r="B4" s="135"/>
      <c r="C4" s="135"/>
      <c r="G4" s="19"/>
      <c r="H4" s="19"/>
      <c r="I4" s="19"/>
      <c r="J4" s="19"/>
      <c r="K4" s="127"/>
    </row>
    <row r="5" spans="1:14" ht="15.75" x14ac:dyDescent="0.25">
      <c r="A5" s="135" t="s">
        <v>304</v>
      </c>
      <c r="B5" s="8"/>
      <c r="C5" s="126"/>
      <c r="G5" s="19"/>
      <c r="H5" s="19"/>
      <c r="I5" s="19"/>
      <c r="J5" s="19"/>
      <c r="K5" s="127"/>
    </row>
    <row r="6" spans="1:14" s="10" customFormat="1" ht="15.75" x14ac:dyDescent="0.25">
      <c r="A6" s="129"/>
      <c r="B6" s="11"/>
      <c r="C6" s="11"/>
      <c r="D6"/>
      <c r="E6"/>
      <c r="F6"/>
    </row>
    <row r="7" spans="1:14" s="10" customFormat="1" ht="15" customHeight="1" x14ac:dyDescent="0.25">
      <c r="A7" s="130" t="s">
        <v>196</v>
      </c>
      <c r="B7" s="39" t="s">
        <v>197</v>
      </c>
      <c r="C7" s="39" t="s">
        <v>198</v>
      </c>
      <c r="D7"/>
      <c r="E7"/>
      <c r="F7"/>
    </row>
    <row r="8" spans="1:14" s="10" customFormat="1" ht="15.75" x14ac:dyDescent="0.25">
      <c r="A8" s="147">
        <v>1.1000000000000001</v>
      </c>
      <c r="B8" s="131" t="s">
        <v>199</v>
      </c>
      <c r="C8" s="149" t="s">
        <v>261</v>
      </c>
      <c r="D8"/>
      <c r="E8"/>
      <c r="F8"/>
      <c r="G8"/>
      <c r="H8" s="132"/>
      <c r="I8" s="133"/>
      <c r="J8" s="134"/>
      <c r="K8" s="11"/>
      <c r="L8" s="11"/>
      <c r="M8" s="8"/>
      <c r="N8"/>
    </row>
    <row r="9" spans="1:14" ht="15.75" x14ac:dyDescent="0.25">
      <c r="A9" s="147">
        <v>1.2</v>
      </c>
      <c r="B9" s="131" t="s">
        <v>199</v>
      </c>
      <c r="C9" s="149" t="s">
        <v>200</v>
      </c>
    </row>
    <row r="10" spans="1:14" ht="15" customHeight="1" x14ac:dyDescent="0.25">
      <c r="A10" s="243" t="s">
        <v>251</v>
      </c>
      <c r="B10" s="135"/>
      <c r="C10" s="133"/>
    </row>
    <row r="11" spans="1:14" s="10" customFormat="1" ht="15.75" x14ac:dyDescent="0.25">
      <c r="A11" s="147">
        <v>2.1</v>
      </c>
      <c r="B11" s="131" t="s">
        <v>201</v>
      </c>
      <c r="C11" s="149" t="s">
        <v>391</v>
      </c>
      <c r="D11"/>
      <c r="E11"/>
      <c r="F11"/>
      <c r="H11" s="136"/>
      <c r="I11" s="133"/>
      <c r="J11" s="137"/>
      <c r="K11" s="11"/>
      <c r="L11" s="11"/>
      <c r="M11" s="11"/>
    </row>
    <row r="12" spans="1:14" s="10" customFormat="1" ht="15.75" x14ac:dyDescent="0.25">
      <c r="A12" s="151">
        <v>2.2000000000000002</v>
      </c>
      <c r="B12" s="135" t="s">
        <v>201</v>
      </c>
      <c r="C12" s="152" t="s">
        <v>202</v>
      </c>
      <c r="D12"/>
      <c r="E12"/>
      <c r="F12"/>
      <c r="H12" s="132"/>
      <c r="I12" s="133"/>
      <c r="J12" s="138"/>
      <c r="K12" s="11"/>
      <c r="L12" s="11"/>
      <c r="M12" s="11"/>
    </row>
    <row r="13" spans="1:14" s="10" customFormat="1" ht="15" customHeight="1" x14ac:dyDescent="0.25">
      <c r="A13" s="243" t="s">
        <v>251</v>
      </c>
      <c r="B13" s="135"/>
      <c r="C13" s="133"/>
      <c r="D13"/>
      <c r="E13"/>
      <c r="F13"/>
      <c r="H13" s="128"/>
      <c r="I13" s="133"/>
      <c r="J13" s="133"/>
      <c r="K13" s="11"/>
      <c r="L13" s="11"/>
      <c r="M13" s="11"/>
    </row>
    <row r="14" spans="1:14" s="10" customFormat="1" ht="15.75" x14ac:dyDescent="0.25">
      <c r="A14" s="147">
        <v>3.1</v>
      </c>
      <c r="B14" s="131" t="s">
        <v>203</v>
      </c>
      <c r="C14" s="150" t="s">
        <v>204</v>
      </c>
      <c r="D14"/>
      <c r="E14"/>
      <c r="F14"/>
      <c r="H14" s="136"/>
      <c r="I14" s="133"/>
      <c r="J14" s="134"/>
      <c r="K14" s="11"/>
      <c r="L14" s="11"/>
      <c r="M14" s="11"/>
    </row>
    <row r="15" spans="1:14" s="10" customFormat="1" ht="15.75" x14ac:dyDescent="0.25">
      <c r="A15" s="151">
        <v>3.2</v>
      </c>
      <c r="B15" s="135" t="s">
        <v>203</v>
      </c>
      <c r="C15" s="153" t="s">
        <v>218</v>
      </c>
      <c r="D15"/>
      <c r="E15"/>
      <c r="F15"/>
      <c r="H15" s="132"/>
      <c r="I15" s="133"/>
      <c r="J15" s="133"/>
      <c r="K15" s="11"/>
      <c r="L15" s="11"/>
      <c r="M15" s="11"/>
    </row>
    <row r="16" spans="1:14" s="10" customFormat="1" ht="15.75" x14ac:dyDescent="0.25">
      <c r="A16" s="151">
        <v>3.3</v>
      </c>
      <c r="B16" s="135" t="s">
        <v>203</v>
      </c>
      <c r="C16" s="153" t="s">
        <v>141</v>
      </c>
      <c r="D16"/>
      <c r="E16"/>
      <c r="F16"/>
      <c r="H16" s="132"/>
      <c r="I16" s="133"/>
      <c r="J16" s="133"/>
      <c r="K16" s="11"/>
      <c r="L16" s="11"/>
      <c r="M16" s="11"/>
    </row>
    <row r="17" spans="1:14" s="10" customFormat="1" ht="15.75" x14ac:dyDescent="0.25">
      <c r="A17" s="151">
        <v>3.4</v>
      </c>
      <c r="B17" s="135" t="s">
        <v>203</v>
      </c>
      <c r="C17" s="153" t="s">
        <v>205</v>
      </c>
      <c r="D17"/>
      <c r="E17"/>
      <c r="F17"/>
      <c r="H17" s="132"/>
      <c r="I17" s="133"/>
      <c r="J17" s="133"/>
      <c r="K17" s="11"/>
      <c r="L17" s="11"/>
      <c r="M17" s="11"/>
    </row>
    <row r="18" spans="1:14" s="10" customFormat="1" ht="15.75" x14ac:dyDescent="0.25">
      <c r="A18" s="151">
        <v>3.5</v>
      </c>
      <c r="B18" s="135" t="s">
        <v>203</v>
      </c>
      <c r="C18" s="153" t="s">
        <v>206</v>
      </c>
      <c r="D18"/>
      <c r="E18"/>
      <c r="F18"/>
      <c r="H18" s="132"/>
      <c r="I18" s="133"/>
      <c r="J18" s="133"/>
      <c r="K18" s="11"/>
      <c r="L18" s="11"/>
      <c r="M18" s="11"/>
    </row>
    <row r="19" spans="1:14" s="10" customFormat="1" ht="15" customHeight="1" x14ac:dyDescent="0.25">
      <c r="A19" s="243" t="s">
        <v>251</v>
      </c>
      <c r="B19" s="135"/>
      <c r="C19" s="133"/>
      <c r="D19"/>
      <c r="E19"/>
      <c r="F19"/>
      <c r="H19" s="128"/>
      <c r="I19" s="133"/>
      <c r="J19" s="133"/>
      <c r="K19" s="11"/>
      <c r="L19" s="11"/>
      <c r="M19" s="11"/>
    </row>
    <row r="20" spans="1:14" s="10" customFormat="1" ht="15.75" x14ac:dyDescent="0.25">
      <c r="A20" s="151">
        <v>4.0999999999999996</v>
      </c>
      <c r="B20" s="135" t="s">
        <v>207</v>
      </c>
      <c r="C20" s="153" t="s">
        <v>208</v>
      </c>
      <c r="D20"/>
      <c r="E20"/>
      <c r="F20"/>
      <c r="G20" s="139"/>
      <c r="H20" s="132"/>
      <c r="I20" s="133"/>
      <c r="J20" s="138"/>
      <c r="K20" s="11"/>
      <c r="L20" s="11"/>
      <c r="M20" s="11"/>
      <c r="N20" s="139"/>
    </row>
    <row r="21" spans="1:14" s="10" customFormat="1" ht="18.75" x14ac:dyDescent="0.35">
      <c r="A21" s="151">
        <v>4.2</v>
      </c>
      <c r="B21" s="135" t="s">
        <v>207</v>
      </c>
      <c r="C21" s="153" t="s">
        <v>221</v>
      </c>
      <c r="D21"/>
      <c r="E21"/>
      <c r="F21"/>
      <c r="G21" s="139"/>
      <c r="H21" s="132"/>
      <c r="I21" s="133"/>
      <c r="J21" s="138"/>
      <c r="K21" s="11"/>
      <c r="L21" s="11"/>
      <c r="M21" s="11"/>
      <c r="N21" s="139"/>
    </row>
    <row r="22" spans="1:14" s="10" customFormat="1" ht="15" customHeight="1" x14ac:dyDescent="0.25">
      <c r="A22" s="243" t="s">
        <v>251</v>
      </c>
      <c r="B22" s="135"/>
      <c r="C22" s="133"/>
      <c r="D22"/>
      <c r="E22"/>
      <c r="F22"/>
      <c r="H22" s="128"/>
      <c r="I22" s="133"/>
      <c r="J22" s="133"/>
      <c r="K22" s="11"/>
      <c r="L22" s="11"/>
      <c r="M22" s="11"/>
    </row>
    <row r="23" spans="1:14" s="10" customFormat="1" ht="15" customHeight="1" x14ac:dyDescent="0.35">
      <c r="A23" s="147">
        <v>5.0999999999999996</v>
      </c>
      <c r="B23" s="131" t="s">
        <v>209</v>
      </c>
      <c r="C23" s="150" t="s">
        <v>220</v>
      </c>
      <c r="D23"/>
      <c r="E23"/>
      <c r="F23"/>
      <c r="H23" s="132"/>
      <c r="I23" s="133"/>
      <c r="J23" s="133"/>
      <c r="K23" s="11"/>
      <c r="L23" s="11"/>
      <c r="M23" s="11"/>
    </row>
    <row r="24" spans="1:14" s="10" customFormat="1" ht="15" customHeight="1" x14ac:dyDescent="0.25">
      <c r="A24" s="147">
        <v>5.2</v>
      </c>
      <c r="B24" s="131" t="s">
        <v>209</v>
      </c>
      <c r="C24" s="150" t="s">
        <v>210</v>
      </c>
      <c r="D24"/>
      <c r="E24"/>
      <c r="F24"/>
      <c r="H24" s="132"/>
      <c r="I24" s="133"/>
      <c r="J24" s="140"/>
      <c r="K24" s="11"/>
      <c r="L24" s="11"/>
      <c r="M24" s="11"/>
    </row>
    <row r="25" spans="1:14" s="10" customFormat="1" ht="15" customHeight="1" x14ac:dyDescent="0.25">
      <c r="A25" s="151">
        <v>5.3</v>
      </c>
      <c r="B25" s="135" t="s">
        <v>209</v>
      </c>
      <c r="C25" s="153" t="s">
        <v>219</v>
      </c>
      <c r="D25"/>
      <c r="E25"/>
      <c r="F25"/>
      <c r="H25" s="132"/>
      <c r="I25" s="133"/>
      <c r="J25" s="133"/>
      <c r="K25" s="11"/>
      <c r="L25" s="11"/>
      <c r="M25" s="11"/>
    </row>
    <row r="26" spans="1:14" s="10" customFormat="1" ht="15" customHeight="1" x14ac:dyDescent="0.25">
      <c r="A26" s="151">
        <v>5.4</v>
      </c>
      <c r="B26" s="135" t="s">
        <v>209</v>
      </c>
      <c r="C26" s="153" t="s">
        <v>264</v>
      </c>
      <c r="D26"/>
      <c r="E26"/>
      <c r="F26"/>
      <c r="H26" s="132"/>
      <c r="I26" s="133"/>
      <c r="J26" s="133"/>
      <c r="K26" s="11"/>
      <c r="L26" s="11"/>
      <c r="M26" s="11"/>
    </row>
    <row r="27" spans="1:14" s="10" customFormat="1" ht="15" customHeight="1" x14ac:dyDescent="0.25">
      <c r="A27" s="151">
        <v>5.5</v>
      </c>
      <c r="B27" s="135" t="s">
        <v>209</v>
      </c>
      <c r="C27" s="153" t="s">
        <v>385</v>
      </c>
      <c r="D27"/>
      <c r="E27"/>
      <c r="F27"/>
      <c r="H27" s="132"/>
      <c r="I27" s="133"/>
      <c r="J27" s="133"/>
      <c r="K27" s="11"/>
      <c r="L27" s="11"/>
      <c r="M27" s="11"/>
    </row>
    <row r="28" spans="1:14" s="10" customFormat="1" ht="15" customHeight="1" x14ac:dyDescent="0.25">
      <c r="A28" s="151">
        <v>5.6</v>
      </c>
      <c r="B28" s="135" t="s">
        <v>209</v>
      </c>
      <c r="C28" s="153" t="s">
        <v>387</v>
      </c>
      <c r="D28"/>
      <c r="E28"/>
      <c r="F28"/>
      <c r="H28" s="132"/>
      <c r="I28" s="133"/>
      <c r="J28" s="133"/>
      <c r="K28" s="11"/>
      <c r="L28" s="11"/>
      <c r="M28" s="11"/>
    </row>
    <row r="29" spans="1:14" s="10" customFormat="1" ht="15" customHeight="1" x14ac:dyDescent="0.25">
      <c r="A29" s="151">
        <v>5.7</v>
      </c>
      <c r="B29" s="135" t="s">
        <v>209</v>
      </c>
      <c r="C29" s="153" t="s">
        <v>377</v>
      </c>
      <c r="D29"/>
      <c r="E29"/>
      <c r="F29"/>
      <c r="H29" s="132"/>
      <c r="I29" s="133"/>
      <c r="J29" s="133"/>
      <c r="K29" s="11"/>
      <c r="L29" s="11"/>
      <c r="M29" s="11"/>
    </row>
    <row r="30" spans="1:14" s="10" customFormat="1" ht="15" customHeight="1" x14ac:dyDescent="0.25">
      <c r="A30" s="243" t="s">
        <v>251</v>
      </c>
      <c r="B30" s="135"/>
      <c r="C30" s="133"/>
      <c r="D30"/>
      <c r="E30"/>
      <c r="F30"/>
      <c r="H30" s="128"/>
      <c r="I30" s="133"/>
      <c r="J30" s="133"/>
      <c r="K30" s="11"/>
      <c r="L30" s="11"/>
      <c r="M30" s="11"/>
    </row>
    <row r="31" spans="1:14" s="10" customFormat="1" ht="15.75" x14ac:dyDescent="0.25">
      <c r="A31" s="147">
        <v>6.1</v>
      </c>
      <c r="B31" s="131" t="s">
        <v>211</v>
      </c>
      <c r="C31" s="148" t="s">
        <v>128</v>
      </c>
      <c r="D31"/>
      <c r="E31"/>
      <c r="F31"/>
      <c r="H31" s="128"/>
      <c r="I31" s="133"/>
      <c r="J31" s="133"/>
      <c r="K31" s="11"/>
      <c r="L31" s="11"/>
      <c r="M31" s="11"/>
    </row>
    <row r="32" spans="1:14" s="10" customFormat="1" ht="15.75" x14ac:dyDescent="0.25">
      <c r="A32" s="151">
        <v>6.2</v>
      </c>
      <c r="B32" s="135" t="s">
        <v>211</v>
      </c>
      <c r="C32" s="153" t="s">
        <v>262</v>
      </c>
      <c r="D32"/>
      <c r="E32"/>
      <c r="F32"/>
      <c r="H32" s="132"/>
      <c r="I32" s="133"/>
      <c r="J32" s="133"/>
      <c r="K32" s="11"/>
      <c r="L32" s="11"/>
      <c r="M32" s="11"/>
    </row>
    <row r="33" spans="1:14" s="10" customFormat="1" ht="15.75" x14ac:dyDescent="0.25">
      <c r="A33" s="151">
        <v>6.3</v>
      </c>
      <c r="B33" s="135" t="s">
        <v>211</v>
      </c>
      <c r="C33" s="153" t="s">
        <v>212</v>
      </c>
      <c r="D33"/>
      <c r="E33"/>
      <c r="F33"/>
      <c r="H33" s="132"/>
      <c r="I33" s="133"/>
      <c r="J33" s="133"/>
      <c r="K33" s="11"/>
      <c r="L33" s="11"/>
      <c r="M33" s="11"/>
    </row>
    <row r="34" spans="1:14" s="10" customFormat="1" ht="15.75" x14ac:dyDescent="0.25">
      <c r="A34" s="151">
        <v>6.4</v>
      </c>
      <c r="B34" s="135" t="s">
        <v>211</v>
      </c>
      <c r="C34" s="153" t="s">
        <v>213</v>
      </c>
      <c r="D34"/>
      <c r="E34"/>
      <c r="F34"/>
      <c r="H34" s="132"/>
      <c r="I34" s="133"/>
      <c r="J34" s="133"/>
      <c r="K34" s="11"/>
      <c r="L34" s="11"/>
      <c r="M34" s="11"/>
    </row>
    <row r="35" spans="1:14" s="10" customFormat="1" ht="15.75" x14ac:dyDescent="0.25">
      <c r="A35" s="151">
        <v>6.5</v>
      </c>
      <c r="B35" s="135" t="s">
        <v>211</v>
      </c>
      <c r="C35" s="153" t="s">
        <v>214</v>
      </c>
      <c r="D35"/>
      <c r="E35"/>
      <c r="F35"/>
      <c r="H35" s="132"/>
      <c r="I35" s="133"/>
      <c r="J35" s="133"/>
      <c r="K35" s="11"/>
      <c r="L35" s="11"/>
      <c r="M35" s="11"/>
    </row>
    <row r="36" spans="1:14" s="10" customFormat="1" ht="15" customHeight="1" x14ac:dyDescent="0.25">
      <c r="A36" s="243" t="s">
        <v>251</v>
      </c>
      <c r="B36" s="135"/>
      <c r="C36" s="133"/>
      <c r="D36"/>
      <c r="E36"/>
      <c r="F36"/>
      <c r="H36" s="132"/>
      <c r="I36" s="133"/>
      <c r="J36" s="134"/>
      <c r="K36" s="11"/>
      <c r="L36" s="11"/>
      <c r="M36" s="11"/>
      <c r="N36" s="141"/>
    </row>
    <row r="37" spans="1:14" s="10" customFormat="1" ht="15.75" x14ac:dyDescent="0.25">
      <c r="A37" s="147">
        <v>7.1</v>
      </c>
      <c r="B37" s="131" t="s">
        <v>215</v>
      </c>
      <c r="C37" s="150" t="s">
        <v>216</v>
      </c>
      <c r="D37"/>
      <c r="E37"/>
      <c r="F37"/>
      <c r="G37" s="141"/>
      <c r="H37" s="132"/>
      <c r="I37" s="133"/>
      <c r="J37" s="138"/>
      <c r="K37" s="11"/>
      <c r="L37" s="11"/>
      <c r="M37" s="11"/>
    </row>
    <row r="38" spans="1:14" s="10" customFormat="1" ht="15.75" x14ac:dyDescent="0.25">
      <c r="A38" s="151">
        <v>7.2</v>
      </c>
      <c r="B38" s="133" t="s">
        <v>215</v>
      </c>
      <c r="C38" s="153" t="s">
        <v>265</v>
      </c>
      <c r="D38"/>
      <c r="E38"/>
      <c r="F38"/>
      <c r="H38" s="128"/>
      <c r="I38" s="133"/>
      <c r="J38" s="138"/>
      <c r="K38" s="11"/>
      <c r="L38" s="11"/>
      <c r="M38" s="11"/>
    </row>
    <row r="39" spans="1:14" s="10" customFormat="1" ht="15" customHeight="1" x14ac:dyDescent="0.25">
      <c r="A39" s="142"/>
      <c r="B39" s="133"/>
      <c r="C39" s="143"/>
      <c r="D39"/>
      <c r="E39"/>
      <c r="F39"/>
      <c r="H39" s="132"/>
      <c r="I39" s="133"/>
      <c r="J39" s="134"/>
      <c r="K39" s="11"/>
      <c r="L39" s="11"/>
      <c r="M39" s="11"/>
    </row>
    <row r="40" spans="1:14" ht="15.75" x14ac:dyDescent="0.25">
      <c r="A40" s="142"/>
      <c r="B40" s="133"/>
      <c r="C40" s="133"/>
    </row>
    <row r="41" spans="1:14" ht="15" customHeight="1" x14ac:dyDescent="0.25">
      <c r="A41" s="144"/>
      <c r="B41"/>
      <c r="C41" s="145"/>
    </row>
    <row r="42" spans="1:14" x14ac:dyDescent="0.25">
      <c r="B42" s="12"/>
    </row>
  </sheetData>
  <hyperlinks>
    <hyperlink ref="C38" location="'Table 7.2'!A1" display="Local authority collected municipal waste" xr:uid="{00000000-0004-0000-0000-000000000000}"/>
    <hyperlink ref="C37" location="'Table 7.1'!A1" display="Greenhouse gas emissions from waste management per capita " xr:uid="{00000000-0004-0000-0000-000001000000}"/>
    <hyperlink ref="C35" location="'Table 6.5'!A1" display="Metabolic energy from grass silage" xr:uid="{00000000-0004-0000-0000-000002000000}"/>
    <hyperlink ref="C34" location="'Tables 6.4'!A1" display="Average daily carcase gain of beef cattle" xr:uid="{00000000-0004-0000-0000-000003000000}"/>
    <hyperlink ref="C33" location="'Table 6.3'!A1" display="Soil nitrogen balance" xr:uid="{00000000-0004-0000-0000-000004000000}"/>
    <hyperlink ref="C32" location="'Table 6.2'!A1" display="Area of new forest and woodland plantings" xr:uid="{00000000-0004-0000-0000-000005000000}"/>
    <hyperlink ref="C31" location="'Table 6.1'!A1" display="Emissions intensity of milk production" xr:uid="{00000000-0004-0000-0000-000006000000}"/>
    <hyperlink ref="C29" location="'Table 5.7'!A1" display="Plug-in cars, vans and quadricycles licensed" xr:uid="{00000000-0004-0000-0000-000007000000}"/>
    <hyperlink ref="C28" location="'Table 5.6'!A1" display="NI Rail service passengers, number of journeys and distance travelled" xr:uid="{00000000-0004-0000-0000-000008000000}"/>
    <hyperlink ref="C27" location="'Table 5.5'!A1" display="Bus passenger journeys" xr:uid="{00000000-0004-0000-0000-000009000000}"/>
    <hyperlink ref="C26" location="'Table 5.4'!A1" display="Mode of transport" xr:uid="{00000000-0004-0000-0000-00000A000000}"/>
    <hyperlink ref="C25" location="'Table 5.3'!A1" display="Average distance travelled per person per year by mode of transport (inc. cycling &amp; walking)" xr:uid="{00000000-0004-0000-0000-00000B000000}"/>
    <hyperlink ref="C24" location="'Table 5.2'!A1" display="Road transport emissions per vehicle kilometre travelled " xr:uid="{00000000-0004-0000-0000-00000C000000}"/>
    <hyperlink ref="C23" location="'Tables 5.1'!A1" display="CO2 emissions of licensed cars" xr:uid="{00000000-0004-0000-0000-00000D000000}"/>
    <hyperlink ref="C21" location="'Table 4.2'!A1" display="CO2 emissions from participants in the Carbon Reduction Commitment Energy Efficiency Scheme" xr:uid="{00000000-0004-0000-0000-00000E000000}"/>
    <hyperlink ref="C20" location="'Table 4.1'!A1" display="Number of participants in the Carbon Reduction Commitment Energy Efficiency Scheme" xr:uid="{00000000-0004-0000-0000-00000F000000}"/>
    <hyperlink ref="C18" location="'Table 3.5'!A1" display="Primary energy source for heating of residential buildings" xr:uid="{00000000-0004-0000-0000-000011000000}"/>
    <hyperlink ref="C17" location="'Tables 3.4'!A1" display="Grants processed for energy efficiency measures" xr:uid="{00000000-0004-0000-0000-000012000000}"/>
    <hyperlink ref="C16" location="'Table 3.3'!A1" display="Mean Standard Assessment Procedure rating for dwelling stock" xr:uid="{00000000-0004-0000-0000-000013000000}"/>
    <hyperlink ref="C15" location="'Table 3.2'!A1" display="Housing stock with energy efficiency measure" xr:uid="{00000000-0004-0000-0000-000014000000}"/>
    <hyperlink ref="C14" location="'Table 3.1'!A1" display="Residential greenhouse gas emissions per household " xr:uid="{00000000-0004-0000-0000-000015000000}"/>
    <hyperlink ref="C12" location="'Table 2.2'!A1" display="Electricity generation by fuel type" xr:uid="{00000000-0004-0000-0000-000016000000}"/>
    <hyperlink ref="C11" location="'Table 2.1'!A1" display="Emissions per unit of electricity generated " xr:uid="{00000000-0004-0000-0000-000017000000}"/>
    <hyperlink ref="C9" location="'Table 1.2'!A1" display="Greenhouse gas emissions per capita " xr:uid="{00000000-0004-0000-0000-000018000000}"/>
    <hyperlink ref="C8" location="'Table 1.1'!A1" display="Ratio of emissions to gross value added " xr:uid="{00000000-0004-0000-0000-000019000000}"/>
  </hyperlinks>
  <pageMargins left="0.7" right="0.7" top="0.75" bottom="0.75" header="0.3" footer="0.3"/>
  <pageSetup paperSize="9" scale="68"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Z16"/>
  <sheetViews>
    <sheetView workbookViewId="0"/>
  </sheetViews>
  <sheetFormatPr defaultColWidth="11.42578125" defaultRowHeight="15" x14ac:dyDescent="0.25"/>
  <cols>
    <col min="1" max="1" width="56.5703125" customWidth="1"/>
  </cols>
  <sheetData>
    <row r="1" spans="1:26" ht="17.25" x14ac:dyDescent="0.3">
      <c r="A1" s="275" t="s">
        <v>386</v>
      </c>
    </row>
    <row r="2" spans="1:26" s="8" customFormat="1" x14ac:dyDescent="0.25">
      <c r="A2" s="13" t="s">
        <v>466</v>
      </c>
      <c r="E2"/>
    </row>
    <row r="3" spans="1:26" s="8" customFormat="1" x14ac:dyDescent="0.25">
      <c r="A3" s="8" t="s">
        <v>279</v>
      </c>
    </row>
    <row r="4" spans="1:26" x14ac:dyDescent="0.25">
      <c r="A4" s="13" t="s">
        <v>369</v>
      </c>
    </row>
    <row r="5" spans="1:26" x14ac:dyDescent="0.25">
      <c r="A5" s="116" t="s">
        <v>469</v>
      </c>
      <c r="O5" s="7"/>
      <c r="P5" s="7"/>
    </row>
    <row r="6" spans="1:26" s="8" customFormat="1" ht="15.75" x14ac:dyDescent="0.25">
      <c r="A6" s="284" t="s">
        <v>314</v>
      </c>
      <c r="B6" s="193" t="s">
        <v>95</v>
      </c>
      <c r="C6" s="193" t="s">
        <v>96</v>
      </c>
      <c r="D6" s="193" t="s">
        <v>101</v>
      </c>
      <c r="E6" s="193" t="s">
        <v>97</v>
      </c>
      <c r="F6" s="193" t="s">
        <v>98</v>
      </c>
      <c r="G6" s="193" t="s">
        <v>99</v>
      </c>
      <c r="H6" s="193" t="s">
        <v>100</v>
      </c>
      <c r="I6" s="193" t="s">
        <v>14</v>
      </c>
      <c r="J6" s="193" t="s">
        <v>15</v>
      </c>
      <c r="K6" s="193" t="s">
        <v>16</v>
      </c>
      <c r="L6" s="193" t="s">
        <v>17</v>
      </c>
      <c r="M6" s="193" t="s">
        <v>7</v>
      </c>
      <c r="N6" s="193" t="s">
        <v>8</v>
      </c>
      <c r="O6" s="193" t="s">
        <v>9</v>
      </c>
      <c r="P6" s="193" t="s">
        <v>18</v>
      </c>
      <c r="Q6" s="193" t="s">
        <v>54</v>
      </c>
      <c r="R6" s="193" t="s">
        <v>125</v>
      </c>
      <c r="S6" s="193" t="s">
        <v>127</v>
      </c>
      <c r="T6" s="193" t="s">
        <v>134</v>
      </c>
      <c r="U6" s="193" t="s">
        <v>140</v>
      </c>
      <c r="V6" s="193" t="s">
        <v>164</v>
      </c>
      <c r="W6" s="194" t="s">
        <v>174</v>
      </c>
      <c r="X6" s="273" t="s">
        <v>269</v>
      </c>
      <c r="Y6" s="273" t="s">
        <v>367</v>
      </c>
      <c r="Z6" s="193" t="s">
        <v>456</v>
      </c>
    </row>
    <row r="7" spans="1:26" s="8" customFormat="1" ht="15.75" x14ac:dyDescent="0.25">
      <c r="A7" s="93" t="s">
        <v>117</v>
      </c>
      <c r="B7" s="89">
        <v>5.9</v>
      </c>
      <c r="C7" s="90">
        <v>5.9</v>
      </c>
      <c r="D7" s="90">
        <v>6.2</v>
      </c>
      <c r="E7" s="90">
        <v>6.3</v>
      </c>
      <c r="F7" s="90">
        <v>6.9</v>
      </c>
      <c r="G7" s="90">
        <v>6.9</v>
      </c>
      <c r="H7" s="90">
        <v>7.7</v>
      </c>
      <c r="I7" s="90">
        <v>8.6</v>
      </c>
      <c r="J7" s="91">
        <v>9.5</v>
      </c>
      <c r="K7" s="91">
        <v>10.199999999999999</v>
      </c>
      <c r="L7" s="91">
        <v>10</v>
      </c>
      <c r="M7" s="91">
        <v>10.4</v>
      </c>
      <c r="N7" s="91">
        <v>10.7</v>
      </c>
      <c r="O7" s="91">
        <v>11.5</v>
      </c>
      <c r="P7" s="91">
        <v>12.5</v>
      </c>
      <c r="Q7" s="91">
        <v>13.4</v>
      </c>
      <c r="R7" s="91">
        <v>13.5</v>
      </c>
      <c r="S7" s="92">
        <v>14.2</v>
      </c>
      <c r="T7" s="91">
        <v>15</v>
      </c>
      <c r="U7" s="91">
        <v>15.8</v>
      </c>
      <c r="V7" s="91">
        <v>15.11</v>
      </c>
      <c r="W7" s="218">
        <v>3.32</v>
      </c>
      <c r="X7" s="271">
        <v>8.7469999999999999</v>
      </c>
      <c r="Y7" s="271">
        <v>12.896000000000001</v>
      </c>
      <c r="Z7" s="327">
        <v>13.8</v>
      </c>
    </row>
    <row r="8" spans="1:26" s="8" customFormat="1" ht="15.75" x14ac:dyDescent="0.25">
      <c r="A8" s="219" t="s">
        <v>56</v>
      </c>
      <c r="B8" s="220">
        <v>221.7</v>
      </c>
      <c r="C8" s="220">
        <v>227.1</v>
      </c>
      <c r="D8" s="220">
        <v>239.7</v>
      </c>
      <c r="E8" s="220">
        <v>236.3</v>
      </c>
      <c r="F8" s="221">
        <v>233</v>
      </c>
      <c r="G8" s="221">
        <v>225.2</v>
      </c>
      <c r="H8" s="221">
        <v>240.5</v>
      </c>
      <c r="I8" s="221">
        <v>261.8</v>
      </c>
      <c r="J8" s="222">
        <v>293</v>
      </c>
      <c r="K8" s="222">
        <v>303.89999999999998</v>
      </c>
      <c r="L8" s="222">
        <v>277.2</v>
      </c>
      <c r="M8" s="222">
        <v>306.7</v>
      </c>
      <c r="N8" s="222">
        <v>326.7</v>
      </c>
      <c r="O8" s="222">
        <v>347.8</v>
      </c>
      <c r="P8" s="223">
        <v>381.9</v>
      </c>
      <c r="Q8" s="223">
        <v>416.5</v>
      </c>
      <c r="R8" s="223">
        <v>436.6</v>
      </c>
      <c r="S8" s="224">
        <v>453.4</v>
      </c>
      <c r="T8" s="222">
        <v>482.5</v>
      </c>
      <c r="U8" s="222">
        <v>506.57040000000001</v>
      </c>
      <c r="V8" s="222">
        <v>482.64226559999997</v>
      </c>
      <c r="W8" s="225">
        <v>87.065510400000008</v>
      </c>
      <c r="X8" s="272">
        <v>255.24195840000002</v>
      </c>
      <c r="Y8" s="272">
        <v>414.88888320000007</v>
      </c>
      <c r="Z8" s="91">
        <v>449</v>
      </c>
    </row>
    <row r="9" spans="1:26" s="8" customFormat="1" ht="15.75" x14ac:dyDescent="0.25">
      <c r="A9" s="219" t="s">
        <v>382</v>
      </c>
      <c r="B9" s="221"/>
      <c r="C9" s="221"/>
      <c r="D9" s="221"/>
      <c r="E9" s="221"/>
      <c r="F9" s="221"/>
      <c r="G9" s="221"/>
      <c r="H9" s="221"/>
      <c r="I9" s="221"/>
      <c r="J9" s="222"/>
      <c r="K9" s="222"/>
      <c r="L9" s="222"/>
      <c r="M9" s="222"/>
      <c r="N9" s="221"/>
      <c r="O9" s="222"/>
      <c r="P9" s="222"/>
      <c r="Q9" s="222"/>
      <c r="R9" s="222"/>
      <c r="S9" s="221"/>
      <c r="T9" s="222"/>
      <c r="U9" s="222"/>
      <c r="V9" s="222">
        <v>6.4373760000000004</v>
      </c>
      <c r="W9" s="225">
        <v>4.6670976</v>
      </c>
      <c r="X9" s="222">
        <v>6.1155071999999997</v>
      </c>
      <c r="Y9" s="222">
        <v>6.1155071999999997</v>
      </c>
      <c r="Z9" s="222">
        <v>6.1</v>
      </c>
    </row>
    <row r="10" spans="1:26" x14ac:dyDescent="0.25">
      <c r="A10" s="8" t="s">
        <v>69</v>
      </c>
    </row>
    <row r="11" spans="1:26" x14ac:dyDescent="0.25">
      <c r="A11" s="37" t="s">
        <v>252</v>
      </c>
      <c r="B11" s="37"/>
      <c r="C11" s="37"/>
      <c r="D11" s="37"/>
      <c r="E11" s="37"/>
      <c r="F11" s="37"/>
      <c r="G11" s="37"/>
      <c r="H11" s="37"/>
      <c r="I11" s="37"/>
      <c r="J11" s="37"/>
      <c r="K11" s="37"/>
    </row>
    <row r="12" spans="1:26" x14ac:dyDescent="0.25">
      <c r="A12" s="37" t="s">
        <v>189</v>
      </c>
      <c r="B12" s="37"/>
      <c r="C12" s="37"/>
      <c r="D12" s="37"/>
      <c r="E12" s="37"/>
      <c r="F12" s="37"/>
      <c r="G12" s="37"/>
      <c r="H12" s="37"/>
      <c r="I12" s="37"/>
      <c r="J12" s="37"/>
      <c r="K12" s="37"/>
    </row>
    <row r="13" spans="1:26" x14ac:dyDescent="0.25">
      <c r="A13" s="37" t="s">
        <v>384</v>
      </c>
      <c r="B13" s="37"/>
      <c r="C13" s="37"/>
      <c r="D13" s="37"/>
      <c r="E13" s="37"/>
      <c r="F13" s="37"/>
      <c r="G13" s="37"/>
      <c r="H13" s="37"/>
      <c r="I13" s="37"/>
      <c r="J13" s="37"/>
      <c r="K13" s="37"/>
    </row>
    <row r="14" spans="1:26" x14ac:dyDescent="0.25">
      <c r="A14" s="37" t="s">
        <v>383</v>
      </c>
      <c r="B14" s="37"/>
      <c r="C14" s="37"/>
      <c r="D14" s="37"/>
      <c r="E14" s="37"/>
      <c r="F14" s="37"/>
      <c r="G14" s="37"/>
      <c r="H14" s="37"/>
      <c r="I14" s="37"/>
      <c r="J14" s="37"/>
      <c r="K14" s="37"/>
    </row>
    <row r="15" spans="1:26" x14ac:dyDescent="0.25">
      <c r="A15" t="s">
        <v>368</v>
      </c>
      <c r="V15" s="289"/>
      <c r="W15" s="289"/>
      <c r="X15" s="289"/>
      <c r="Y15" s="289"/>
    </row>
    <row r="16" spans="1:26" x14ac:dyDescent="0.25">
      <c r="A16" s="116" t="s">
        <v>263</v>
      </c>
    </row>
  </sheetData>
  <phoneticPr fontId="51" type="noConversion"/>
  <hyperlinks>
    <hyperlink ref="A5" r:id="rId1" xr:uid="{00000000-0004-0000-1200-000000000000}"/>
    <hyperlink ref="A16" location="Contents!A1" display="Return to Contents Page" xr:uid="{00000000-0004-0000-1200-000001000000}"/>
  </hyperlinks>
  <pageMargins left="0.25" right="0.25" top="0.75" bottom="0.75" header="0.3" footer="0.3"/>
  <pageSetup paperSize="9" scale="69" orientation="landscape"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O24"/>
  <sheetViews>
    <sheetView workbookViewId="0"/>
  </sheetViews>
  <sheetFormatPr defaultColWidth="11.42578125" defaultRowHeight="15" x14ac:dyDescent="0.25"/>
  <cols>
    <col min="1" max="1" width="27.5703125" customWidth="1"/>
    <col min="2" max="31" width="7.5703125" customWidth="1"/>
    <col min="32" max="36" width="8.42578125" bestFit="1" customWidth="1"/>
    <col min="37" max="37" width="8.42578125" customWidth="1"/>
    <col min="38" max="38" width="7.42578125" customWidth="1"/>
    <col min="39" max="40" width="7.140625" customWidth="1"/>
    <col min="41" max="41" width="7.85546875" customWidth="1"/>
  </cols>
  <sheetData>
    <row r="1" spans="1:41" ht="17.25" x14ac:dyDescent="0.3">
      <c r="A1" s="275" t="s">
        <v>378</v>
      </c>
    </row>
    <row r="2" spans="1:41" s="8" customFormat="1" x14ac:dyDescent="0.25">
      <c r="A2" s="8" t="s">
        <v>467</v>
      </c>
      <c r="AC2"/>
    </row>
    <row r="3" spans="1:41" s="8" customFormat="1" x14ac:dyDescent="0.25">
      <c r="A3" s="8" t="s">
        <v>279</v>
      </c>
      <c r="AC3"/>
    </row>
    <row r="4" spans="1:41" s="8" customFormat="1" x14ac:dyDescent="0.25">
      <c r="A4" s="37" t="s">
        <v>167</v>
      </c>
      <c r="AC4"/>
    </row>
    <row r="5" spans="1:41" s="8" customFormat="1" x14ac:dyDescent="0.25">
      <c r="A5" s="116" t="s">
        <v>370</v>
      </c>
      <c r="AC5"/>
    </row>
    <row r="6" spans="1:41" s="226" customFormat="1" ht="31.5" x14ac:dyDescent="0.25">
      <c r="A6" s="168" t="s">
        <v>314</v>
      </c>
      <c r="B6" s="62" t="s">
        <v>319</v>
      </c>
      <c r="C6" s="62" t="s">
        <v>320</v>
      </c>
      <c r="D6" s="62" t="s">
        <v>321</v>
      </c>
      <c r="E6" s="62" t="s">
        <v>322</v>
      </c>
      <c r="F6" s="62" t="s">
        <v>324</v>
      </c>
      <c r="G6" s="62" t="s">
        <v>325</v>
      </c>
      <c r="H6" s="62" t="s">
        <v>326</v>
      </c>
      <c r="I6" s="62" t="s">
        <v>327</v>
      </c>
      <c r="J6" s="62" t="s">
        <v>328</v>
      </c>
      <c r="K6" s="62" t="s">
        <v>329</v>
      </c>
      <c r="L6" s="62" t="s">
        <v>330</v>
      </c>
      <c r="M6" s="62" t="s">
        <v>331</v>
      </c>
      <c r="N6" s="62" t="s">
        <v>332</v>
      </c>
      <c r="O6" s="62" t="s">
        <v>333</v>
      </c>
      <c r="P6" s="62" t="s">
        <v>334</v>
      </c>
      <c r="Q6" s="62" t="s">
        <v>335</v>
      </c>
      <c r="R6" s="62" t="s">
        <v>336</v>
      </c>
      <c r="S6" s="62" t="s">
        <v>337</v>
      </c>
      <c r="T6" s="62" t="s">
        <v>338</v>
      </c>
      <c r="U6" s="62" t="s">
        <v>339</v>
      </c>
      <c r="V6" s="62" t="s">
        <v>340</v>
      </c>
      <c r="W6" s="62" t="s">
        <v>341</v>
      </c>
      <c r="X6" s="62" t="s">
        <v>342</v>
      </c>
      <c r="Y6" s="62" t="s">
        <v>343</v>
      </c>
      <c r="Z6" s="62" t="s">
        <v>344</v>
      </c>
      <c r="AA6" s="62" t="s">
        <v>345</v>
      </c>
      <c r="AB6" s="62" t="s">
        <v>346</v>
      </c>
      <c r="AC6" s="62" t="s">
        <v>347</v>
      </c>
      <c r="AD6" s="62" t="s">
        <v>348</v>
      </c>
      <c r="AE6" s="62" t="s">
        <v>349</v>
      </c>
      <c r="AF6" s="62" t="s">
        <v>372</v>
      </c>
      <c r="AG6" s="62" t="s">
        <v>373</v>
      </c>
      <c r="AH6" s="62" t="s">
        <v>374</v>
      </c>
      <c r="AI6" s="62" t="s">
        <v>375</v>
      </c>
      <c r="AJ6" s="62" t="s">
        <v>376</v>
      </c>
      <c r="AK6" s="62" t="s">
        <v>452</v>
      </c>
      <c r="AL6" s="62" t="s">
        <v>457</v>
      </c>
      <c r="AM6" s="62" t="s">
        <v>458</v>
      </c>
      <c r="AN6" s="62" t="s">
        <v>459</v>
      </c>
      <c r="AO6" s="62" t="s">
        <v>460</v>
      </c>
    </row>
    <row r="7" spans="1:41" s="226" customFormat="1" ht="21.6" customHeight="1" x14ac:dyDescent="0.25">
      <c r="A7" s="332" t="s">
        <v>318</v>
      </c>
      <c r="B7" s="333">
        <v>307</v>
      </c>
      <c r="C7" s="333">
        <v>398</v>
      </c>
      <c r="D7" s="333">
        <v>525</v>
      </c>
      <c r="E7" s="333">
        <v>643</v>
      </c>
      <c r="F7" s="333">
        <v>742</v>
      </c>
      <c r="G7" s="333">
        <v>835</v>
      </c>
      <c r="H7" s="333">
        <v>1006</v>
      </c>
      <c r="I7" s="333">
        <v>1102</v>
      </c>
      <c r="J7" s="333">
        <v>1256</v>
      </c>
      <c r="K7" s="333">
        <v>1383</v>
      </c>
      <c r="L7" s="333">
        <v>1542</v>
      </c>
      <c r="M7" s="333">
        <v>1639</v>
      </c>
      <c r="N7" s="333">
        <v>1783</v>
      </c>
      <c r="O7" s="333">
        <v>1950</v>
      </c>
      <c r="P7" s="333">
        <v>2103</v>
      </c>
      <c r="Q7" s="333">
        <v>2299</v>
      </c>
      <c r="R7" s="333">
        <v>2437</v>
      </c>
      <c r="S7" s="333">
        <v>2538</v>
      </c>
      <c r="T7" s="333">
        <v>2710</v>
      </c>
      <c r="U7" s="333">
        <v>2801</v>
      </c>
      <c r="V7" s="333">
        <v>2968</v>
      </c>
      <c r="W7" s="333">
        <v>3131</v>
      </c>
      <c r="X7" s="333">
        <v>3500</v>
      </c>
      <c r="Y7" s="333">
        <v>3671</v>
      </c>
      <c r="Z7" s="333">
        <v>4228</v>
      </c>
      <c r="AA7" s="333">
        <v>4897</v>
      </c>
      <c r="AB7" s="333">
        <v>5700</v>
      </c>
      <c r="AC7" s="333">
        <v>6716</v>
      </c>
      <c r="AD7" s="333">
        <v>7793</v>
      </c>
      <c r="AE7" s="333">
        <v>8810</v>
      </c>
      <c r="AF7" s="333">
        <v>10279</v>
      </c>
      <c r="AG7" s="333">
        <v>11565</v>
      </c>
      <c r="AH7" s="333">
        <v>12869</v>
      </c>
      <c r="AI7" s="333">
        <v>14314</v>
      </c>
      <c r="AJ7" s="333">
        <v>16366</v>
      </c>
      <c r="AK7" s="334">
        <v>18572</v>
      </c>
      <c r="AL7" s="335">
        <v>20741</v>
      </c>
      <c r="AM7" s="335">
        <v>22607</v>
      </c>
      <c r="AN7" s="335">
        <v>25111</v>
      </c>
      <c r="AO7" s="335">
        <v>27317</v>
      </c>
    </row>
    <row r="8" spans="1:41" ht="15.75" x14ac:dyDescent="0.25">
      <c r="A8" s="107" t="s">
        <v>69</v>
      </c>
      <c r="F8" s="18"/>
    </row>
    <row r="9" spans="1:41" ht="15.75" x14ac:dyDescent="0.25">
      <c r="A9" s="107" t="s">
        <v>323</v>
      </c>
      <c r="B9" s="107"/>
      <c r="C9" s="107"/>
      <c r="F9" s="18"/>
    </row>
    <row r="10" spans="1:41" ht="15.75" x14ac:dyDescent="0.25">
      <c r="A10" s="107" t="s">
        <v>371</v>
      </c>
      <c r="B10" s="107"/>
      <c r="C10" s="107"/>
      <c r="F10" s="18"/>
    </row>
    <row r="11" spans="1:41" ht="15.75" x14ac:dyDescent="0.25">
      <c r="A11" s="116" t="s">
        <v>263</v>
      </c>
      <c r="F11" s="18"/>
    </row>
    <row r="12" spans="1:41" ht="15.75" x14ac:dyDescent="0.25">
      <c r="A12" s="109"/>
      <c r="B12" s="109"/>
      <c r="C12" s="109"/>
      <c r="D12" s="6"/>
      <c r="E12" s="6"/>
      <c r="F12" s="18"/>
    </row>
    <row r="17" spans="1:41" x14ac:dyDescent="0.25">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6"/>
      <c r="AG17" s="6"/>
      <c r="AH17" s="6"/>
      <c r="AI17" s="6"/>
      <c r="AJ17" s="6"/>
      <c r="AK17" s="6"/>
      <c r="AL17" s="6"/>
      <c r="AM17" s="6"/>
      <c r="AN17" s="6"/>
      <c r="AO17" s="6"/>
    </row>
    <row r="18" spans="1:41" ht="15.75" x14ac:dyDescent="0.25">
      <c r="F18" s="18"/>
    </row>
    <row r="19" spans="1:41" ht="15.75" x14ac:dyDescent="0.25">
      <c r="F19" s="18"/>
    </row>
    <row r="20" spans="1:41" ht="15.75" x14ac:dyDescent="0.25">
      <c r="F20" s="18"/>
    </row>
    <row r="21" spans="1:41" ht="15.75" x14ac:dyDescent="0.25">
      <c r="F21" s="18"/>
    </row>
    <row r="22" spans="1:41" ht="15.75" x14ac:dyDescent="0.25">
      <c r="F22" s="18"/>
    </row>
    <row r="23" spans="1:41" x14ac:dyDescent="0.25">
      <c r="B23" s="6"/>
      <c r="C23" s="6"/>
      <c r="D23" s="6"/>
      <c r="E23" s="6"/>
    </row>
    <row r="24" spans="1:41" ht="15.75" x14ac:dyDescent="0.25">
      <c r="A24" s="328"/>
    </row>
  </sheetData>
  <phoneticPr fontId="51" type="noConversion"/>
  <hyperlinks>
    <hyperlink ref="A5" r:id="rId1" location="plug-in-vehicles" xr:uid="{00000000-0004-0000-1300-000000000000}"/>
    <hyperlink ref="A11" location="Contents!A1" display="Return to Contents Page" xr:uid="{00000000-0004-0000-1300-000002000000}"/>
  </hyperlinks>
  <pageMargins left="0.25" right="0.25" top="0.75" bottom="0.75" header="0.3" footer="0.3"/>
  <pageSetup paperSize="9" scale="71" orientation="landscape"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I12"/>
  <sheetViews>
    <sheetView workbookViewId="0"/>
  </sheetViews>
  <sheetFormatPr defaultColWidth="11.42578125" defaultRowHeight="15" x14ac:dyDescent="0.25"/>
  <cols>
    <col min="1" max="2" width="23.140625" customWidth="1"/>
  </cols>
  <sheetData>
    <row r="1" spans="1:35" ht="17.25" x14ac:dyDescent="0.3">
      <c r="A1" s="305" t="s">
        <v>295</v>
      </c>
      <c r="B1" s="39"/>
    </row>
    <row r="2" spans="1:35" s="8" customFormat="1" ht="15.75" x14ac:dyDescent="0.25">
      <c r="A2" s="8" t="s">
        <v>504</v>
      </c>
      <c r="B2" s="39"/>
    </row>
    <row r="3" spans="1:35" s="8" customFormat="1" x14ac:dyDescent="0.25">
      <c r="A3" s="8" t="s">
        <v>279</v>
      </c>
    </row>
    <row r="4" spans="1:35" s="8" customFormat="1" x14ac:dyDescent="0.25">
      <c r="A4" s="8" t="s">
        <v>0</v>
      </c>
    </row>
    <row r="5" spans="1:35" s="8" customFormat="1" x14ac:dyDescent="0.25">
      <c r="A5" s="306" t="s">
        <v>253</v>
      </c>
    </row>
    <row r="6" spans="1:35" s="8" customFormat="1" ht="15.75" x14ac:dyDescent="0.25">
      <c r="A6" s="405" t="s">
        <v>317</v>
      </c>
      <c r="B6" s="406" t="s">
        <v>20</v>
      </c>
      <c r="C6" s="156" t="s">
        <v>241</v>
      </c>
      <c r="D6" s="156" t="s">
        <v>242</v>
      </c>
      <c r="E6" s="156" t="s">
        <v>243</v>
      </c>
      <c r="F6" s="156" t="s">
        <v>244</v>
      </c>
      <c r="G6" s="156" t="s">
        <v>245</v>
      </c>
      <c r="H6" s="156" t="s">
        <v>246</v>
      </c>
      <c r="I6" s="156" t="s">
        <v>247</v>
      </c>
      <c r="J6" s="156" t="s">
        <v>248</v>
      </c>
      <c r="K6" s="156" t="s">
        <v>222</v>
      </c>
      <c r="L6" s="156" t="s">
        <v>223</v>
      </c>
      <c r="M6" s="156" t="s">
        <v>224</v>
      </c>
      <c r="N6" s="156" t="s">
        <v>225</v>
      </c>
      <c r="O6" s="156" t="s">
        <v>226</v>
      </c>
      <c r="P6" s="156" t="s">
        <v>227</v>
      </c>
      <c r="Q6" s="156" t="s">
        <v>228</v>
      </c>
      <c r="R6" s="156" t="s">
        <v>229</v>
      </c>
      <c r="S6" s="156" t="s">
        <v>230</v>
      </c>
      <c r="T6" s="156" t="s">
        <v>231</v>
      </c>
      <c r="U6" s="156" t="s">
        <v>232</v>
      </c>
      <c r="V6" s="156" t="s">
        <v>233</v>
      </c>
      <c r="W6" s="156" t="s">
        <v>234</v>
      </c>
      <c r="X6" s="156" t="s">
        <v>235</v>
      </c>
      <c r="Y6" s="156" t="s">
        <v>236</v>
      </c>
      <c r="Z6" s="156" t="s">
        <v>237</v>
      </c>
      <c r="AA6" s="156" t="s">
        <v>148</v>
      </c>
      <c r="AB6" s="156" t="s">
        <v>149</v>
      </c>
      <c r="AC6" s="156" t="s">
        <v>150</v>
      </c>
      <c r="AD6" s="156" t="s">
        <v>238</v>
      </c>
      <c r="AE6" s="157" t="s">
        <v>239</v>
      </c>
      <c r="AF6" s="407" t="s">
        <v>240</v>
      </c>
      <c r="AG6" s="270" t="s">
        <v>249</v>
      </c>
      <c r="AH6" s="412" t="s">
        <v>250</v>
      </c>
      <c r="AI6" s="253" t="s">
        <v>379</v>
      </c>
    </row>
    <row r="7" spans="1:35" s="8" customFormat="1" ht="32.25" customHeight="1" x14ac:dyDescent="0.25">
      <c r="A7" s="307" t="s">
        <v>128</v>
      </c>
      <c r="B7" s="308" t="s">
        <v>254</v>
      </c>
      <c r="C7" s="309">
        <v>1927.395023298162</v>
      </c>
      <c r="D7" s="310">
        <v>1891.2480938798858</v>
      </c>
      <c r="E7" s="310">
        <v>1916.0837756501196</v>
      </c>
      <c r="F7" s="310">
        <v>1916.5851001550366</v>
      </c>
      <c r="G7" s="310">
        <v>1925.3131007722257</v>
      </c>
      <c r="H7" s="310">
        <v>1909.9017602933891</v>
      </c>
      <c r="I7" s="310">
        <v>1925.1820816698885</v>
      </c>
      <c r="J7" s="310">
        <v>1776.2615958119982</v>
      </c>
      <c r="K7" s="310">
        <v>1751.6641325049827</v>
      </c>
      <c r="L7" s="310">
        <v>1793.9723885781113</v>
      </c>
      <c r="M7" s="310">
        <v>1723.262375808665</v>
      </c>
      <c r="N7" s="310">
        <v>1649.0164004413273</v>
      </c>
      <c r="O7" s="310">
        <v>1635.6317146997214</v>
      </c>
      <c r="P7" s="310">
        <v>1668.847752497426</v>
      </c>
      <c r="Q7" s="310">
        <v>1623.464873580378</v>
      </c>
      <c r="R7" s="310">
        <v>1550.7149512519857</v>
      </c>
      <c r="S7" s="310">
        <v>1458.6336824181064</v>
      </c>
      <c r="T7" s="310">
        <v>1362.5653981289474</v>
      </c>
      <c r="U7" s="310">
        <v>1353.5719971202079</v>
      </c>
      <c r="V7" s="310">
        <v>1370.9794809172563</v>
      </c>
      <c r="W7" s="310">
        <v>1348.6759496480656</v>
      </c>
      <c r="X7" s="310">
        <v>1280.1355004959905</v>
      </c>
      <c r="Y7" s="310">
        <v>1294.4334809435097</v>
      </c>
      <c r="Z7" s="310">
        <v>1384.1612615318654</v>
      </c>
      <c r="AA7" s="310">
        <v>1336.3785897069595</v>
      </c>
      <c r="AB7" s="310">
        <v>1289</v>
      </c>
      <c r="AC7" s="310">
        <v>1288</v>
      </c>
      <c r="AD7" s="310">
        <v>1272</v>
      </c>
      <c r="AE7" s="311">
        <v>1279</v>
      </c>
      <c r="AF7" s="312">
        <v>1240</v>
      </c>
      <c r="AG7" s="313">
        <v>1215</v>
      </c>
      <c r="AH7" s="413">
        <v>1214</v>
      </c>
      <c r="AI7" s="414" t="s">
        <v>505</v>
      </c>
    </row>
    <row r="8" spans="1:35" x14ac:dyDescent="0.25">
      <c r="A8" s="8" t="s">
        <v>69</v>
      </c>
      <c r="B8" s="306"/>
    </row>
    <row r="9" spans="1:35" x14ac:dyDescent="0.25">
      <c r="A9" s="8" t="s">
        <v>277</v>
      </c>
      <c r="B9" s="306"/>
    </row>
    <row r="10" spans="1:35" x14ac:dyDescent="0.25">
      <c r="A10" s="306" t="s">
        <v>263</v>
      </c>
    </row>
    <row r="11" spans="1:35" x14ac:dyDescent="0.25">
      <c r="A11" s="19"/>
      <c r="B11" s="19"/>
    </row>
    <row r="12" spans="1:35" x14ac:dyDescent="0.25">
      <c r="A12" t="s">
        <v>506</v>
      </c>
    </row>
  </sheetData>
  <hyperlinks>
    <hyperlink ref="A5" r:id="rId1" xr:uid="{00000000-0004-0000-1400-000000000000}"/>
    <hyperlink ref="A10" location="Contents!A1" display="Return to Contents Page" xr:uid="{00000000-0004-0000-1400-000001000000}"/>
  </hyperlinks>
  <pageMargins left="0.25" right="0.25" top="0.75" bottom="0.75" header="0.3" footer="0.3"/>
  <pageSetup paperSize="9" scale="72" orientation="landscape"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S24"/>
  <sheetViews>
    <sheetView workbookViewId="0"/>
  </sheetViews>
  <sheetFormatPr defaultColWidth="11.42578125" defaultRowHeight="15" x14ac:dyDescent="0.25"/>
  <cols>
    <col min="1" max="1" width="17.5703125" customWidth="1"/>
    <col min="44" max="44" width="11.42578125" customWidth="1"/>
  </cols>
  <sheetData>
    <row r="1" spans="1:45" ht="17.25" x14ac:dyDescent="0.25">
      <c r="A1" s="278" t="s">
        <v>296</v>
      </c>
    </row>
    <row r="2" spans="1:45" s="8" customFormat="1" x14ac:dyDescent="0.25">
      <c r="A2" s="95" t="s">
        <v>389</v>
      </c>
    </row>
    <row r="3" spans="1:45" s="8" customFormat="1" x14ac:dyDescent="0.25">
      <c r="A3" s="8" t="s">
        <v>279</v>
      </c>
      <c r="D3" s="102"/>
      <c r="G3" s="9"/>
    </row>
    <row r="4" spans="1:45" x14ac:dyDescent="0.25">
      <c r="A4" s="14" t="s">
        <v>167</v>
      </c>
      <c r="B4" s="2"/>
    </row>
    <row r="5" spans="1:45" x14ac:dyDescent="0.25">
      <c r="A5" t="s">
        <v>479</v>
      </c>
      <c r="B5" s="116"/>
      <c r="C5" s="116"/>
      <c r="D5" s="116"/>
      <c r="E5" s="109"/>
      <c r="F5" s="109"/>
      <c r="G5" s="109"/>
      <c r="H5" s="109"/>
      <c r="I5" s="109"/>
      <c r="J5" s="109"/>
      <c r="K5" s="109"/>
      <c r="L5" s="109"/>
      <c r="M5" s="109"/>
      <c r="N5" s="109"/>
      <c r="O5" s="109"/>
    </row>
    <row r="6" spans="1:45" s="8" customFormat="1" ht="15.75" x14ac:dyDescent="0.25">
      <c r="A6" s="227" t="s">
        <v>350</v>
      </c>
      <c r="B6" s="299" t="s">
        <v>76</v>
      </c>
      <c r="C6" s="299" t="s">
        <v>77</v>
      </c>
      <c r="D6" s="299" t="s">
        <v>78</v>
      </c>
      <c r="E6" s="299" t="s">
        <v>79</v>
      </c>
      <c r="F6" s="299" t="s">
        <v>80</v>
      </c>
      <c r="G6" s="299" t="s">
        <v>81</v>
      </c>
      <c r="H6" s="299" t="s">
        <v>82</v>
      </c>
      <c r="I6" s="299" t="s">
        <v>83</v>
      </c>
      <c r="J6" s="299" t="s">
        <v>84</v>
      </c>
      <c r="K6" s="299" t="s">
        <v>85</v>
      </c>
      <c r="L6" s="299" t="s">
        <v>86</v>
      </c>
      <c r="M6" s="299" t="s">
        <v>87</v>
      </c>
      <c r="N6" s="299" t="s">
        <v>88</v>
      </c>
      <c r="O6" s="299" t="s">
        <v>89</v>
      </c>
      <c r="P6" s="299" t="s">
        <v>90</v>
      </c>
      <c r="Q6" s="299" t="s">
        <v>91</v>
      </c>
      <c r="R6" s="299" t="s">
        <v>92</v>
      </c>
      <c r="S6" s="299" t="s">
        <v>93</v>
      </c>
      <c r="T6" s="299" t="s">
        <v>94</v>
      </c>
      <c r="U6" s="299" t="s">
        <v>95</v>
      </c>
      <c r="V6" s="299" t="s">
        <v>96</v>
      </c>
      <c r="W6" s="299" t="s">
        <v>101</v>
      </c>
      <c r="X6" s="299" t="s">
        <v>97</v>
      </c>
      <c r="Y6" s="299" t="s">
        <v>98</v>
      </c>
      <c r="Z6" s="299" t="s">
        <v>99</v>
      </c>
      <c r="AA6" s="299" t="s">
        <v>100</v>
      </c>
      <c r="AB6" s="299" t="s">
        <v>14</v>
      </c>
      <c r="AC6" s="299" t="s">
        <v>15</v>
      </c>
      <c r="AD6" s="299" t="s">
        <v>16</v>
      </c>
      <c r="AE6" s="299" t="s">
        <v>17</v>
      </c>
      <c r="AF6" s="299" t="s">
        <v>7</v>
      </c>
      <c r="AG6" s="299" t="s">
        <v>8</v>
      </c>
      <c r="AH6" s="299" t="s">
        <v>9</v>
      </c>
      <c r="AI6" s="299" t="s">
        <v>18</v>
      </c>
      <c r="AJ6" s="299" t="s">
        <v>54</v>
      </c>
      <c r="AK6" s="299" t="s">
        <v>125</v>
      </c>
      <c r="AL6" s="299" t="s">
        <v>127</v>
      </c>
      <c r="AM6" s="299" t="s">
        <v>134</v>
      </c>
      <c r="AN6" s="299" t="s">
        <v>140</v>
      </c>
      <c r="AO6" s="299" t="s">
        <v>164</v>
      </c>
      <c r="AP6" s="300" t="s">
        <v>174</v>
      </c>
      <c r="AQ6" s="301" t="s">
        <v>269</v>
      </c>
      <c r="AR6" s="301" t="s">
        <v>367</v>
      </c>
      <c r="AS6" s="400" t="s">
        <v>480</v>
      </c>
    </row>
    <row r="7" spans="1:45" s="8" customFormat="1" ht="15.75" x14ac:dyDescent="0.25">
      <c r="A7" s="70" t="s">
        <v>70</v>
      </c>
      <c r="B7" s="85">
        <v>40</v>
      </c>
      <c r="C7" s="85">
        <v>61</v>
      </c>
      <c r="D7" s="85">
        <v>11</v>
      </c>
      <c r="E7" s="85">
        <v>21</v>
      </c>
      <c r="F7" s="85">
        <v>25</v>
      </c>
      <c r="G7" s="85">
        <v>19</v>
      </c>
      <c r="H7" s="85">
        <v>85</v>
      </c>
      <c r="I7" s="85">
        <v>106</v>
      </c>
      <c r="J7" s="85">
        <v>45</v>
      </c>
      <c r="K7" s="85">
        <v>915</v>
      </c>
      <c r="L7" s="85">
        <v>484</v>
      </c>
      <c r="M7" s="85">
        <v>312</v>
      </c>
      <c r="N7" s="85">
        <v>671</v>
      </c>
      <c r="O7" s="85">
        <v>590</v>
      </c>
      <c r="P7" s="85">
        <v>275</v>
      </c>
      <c r="Q7" s="85">
        <v>568</v>
      </c>
      <c r="R7" s="85">
        <v>363</v>
      </c>
      <c r="S7" s="85">
        <v>265</v>
      </c>
      <c r="T7" s="85">
        <v>301</v>
      </c>
      <c r="U7" s="85">
        <v>215</v>
      </c>
      <c r="V7" s="85">
        <v>181</v>
      </c>
      <c r="W7" s="85">
        <v>156</v>
      </c>
      <c r="X7" s="85">
        <v>123</v>
      </c>
      <c r="Y7" s="85">
        <v>68</v>
      </c>
      <c r="Z7" s="85">
        <v>23</v>
      </c>
      <c r="AA7" s="85">
        <v>35</v>
      </c>
      <c r="AB7" s="85">
        <v>34</v>
      </c>
      <c r="AC7" s="85">
        <v>41</v>
      </c>
      <c r="AD7" s="85">
        <v>20</v>
      </c>
      <c r="AE7" s="85">
        <v>3</v>
      </c>
      <c r="AF7" s="85">
        <v>21</v>
      </c>
      <c r="AG7" s="85">
        <v>20</v>
      </c>
      <c r="AH7" s="85">
        <v>6</v>
      </c>
      <c r="AI7" s="85">
        <v>37</v>
      </c>
      <c r="AJ7" s="85">
        <v>21</v>
      </c>
      <c r="AK7" s="85">
        <v>2</v>
      </c>
      <c r="AL7" s="85">
        <v>75</v>
      </c>
      <c r="AM7" s="85">
        <v>109</v>
      </c>
      <c r="AN7" s="85">
        <v>99</v>
      </c>
      <c r="AO7" s="85">
        <v>58</v>
      </c>
      <c r="AP7" s="208">
        <v>65</v>
      </c>
      <c r="AQ7" s="208">
        <v>92</v>
      </c>
      <c r="AR7" s="208">
        <v>72</v>
      </c>
      <c r="AS7" s="208">
        <v>41</v>
      </c>
    </row>
    <row r="8" spans="1:45" s="8" customFormat="1" ht="15.75" x14ac:dyDescent="0.25">
      <c r="A8" s="70" t="s">
        <v>71</v>
      </c>
      <c r="B8" s="85">
        <v>85</v>
      </c>
      <c r="C8" s="85">
        <v>129</v>
      </c>
      <c r="D8" s="85">
        <v>22</v>
      </c>
      <c r="E8" s="85">
        <v>46</v>
      </c>
      <c r="F8" s="85">
        <v>54</v>
      </c>
      <c r="G8" s="85">
        <v>42</v>
      </c>
      <c r="H8" s="85">
        <v>180</v>
      </c>
      <c r="I8" s="85">
        <v>225</v>
      </c>
      <c r="J8" s="85">
        <v>95</v>
      </c>
      <c r="K8" s="85">
        <v>150</v>
      </c>
      <c r="L8" s="85">
        <v>136</v>
      </c>
      <c r="M8" s="85">
        <v>154</v>
      </c>
      <c r="N8" s="85">
        <v>212</v>
      </c>
      <c r="O8" s="85">
        <v>318</v>
      </c>
      <c r="P8" s="85">
        <v>324</v>
      </c>
      <c r="Q8" s="85">
        <v>244</v>
      </c>
      <c r="R8" s="85">
        <v>252</v>
      </c>
      <c r="S8" s="85">
        <v>254</v>
      </c>
      <c r="T8" s="85">
        <v>327</v>
      </c>
      <c r="U8" s="85">
        <v>423</v>
      </c>
      <c r="V8" s="85">
        <v>407</v>
      </c>
      <c r="W8" s="85">
        <v>474</v>
      </c>
      <c r="X8" s="85">
        <v>390</v>
      </c>
      <c r="Y8" s="85">
        <v>346</v>
      </c>
      <c r="Z8" s="85">
        <v>319</v>
      </c>
      <c r="AA8" s="85">
        <v>557</v>
      </c>
      <c r="AB8" s="85">
        <v>451</v>
      </c>
      <c r="AC8" s="85">
        <v>496</v>
      </c>
      <c r="AD8" s="85">
        <v>269</v>
      </c>
      <c r="AE8" s="85">
        <v>211</v>
      </c>
      <c r="AF8" s="85">
        <v>231</v>
      </c>
      <c r="AG8" s="85">
        <v>293</v>
      </c>
      <c r="AH8" s="85">
        <v>247</v>
      </c>
      <c r="AI8" s="85">
        <v>238</v>
      </c>
      <c r="AJ8" s="85">
        <v>187</v>
      </c>
      <c r="AK8" s="85">
        <v>52</v>
      </c>
      <c r="AL8" s="85">
        <v>133</v>
      </c>
      <c r="AM8" s="85">
        <v>101</v>
      </c>
      <c r="AN8" s="85">
        <v>139</v>
      </c>
      <c r="AO8" s="85">
        <v>144</v>
      </c>
      <c r="AP8" s="208">
        <v>219</v>
      </c>
      <c r="AQ8" s="208">
        <v>448</v>
      </c>
      <c r="AR8" s="208">
        <v>379</v>
      </c>
      <c r="AS8" s="208">
        <v>392</v>
      </c>
    </row>
    <row r="9" spans="1:45" s="8" customFormat="1" ht="15.75" x14ac:dyDescent="0.25">
      <c r="A9" s="228" t="s">
        <v>5</v>
      </c>
      <c r="B9" s="229">
        <v>125</v>
      </c>
      <c r="C9" s="229">
        <v>190</v>
      </c>
      <c r="D9" s="229">
        <v>33</v>
      </c>
      <c r="E9" s="230">
        <v>67</v>
      </c>
      <c r="F9" s="229">
        <v>79</v>
      </c>
      <c r="G9" s="229">
        <v>61</v>
      </c>
      <c r="H9" s="229">
        <v>265</v>
      </c>
      <c r="I9" s="230">
        <v>331</v>
      </c>
      <c r="J9" s="229">
        <v>140</v>
      </c>
      <c r="K9" s="229">
        <v>1065</v>
      </c>
      <c r="L9" s="229">
        <v>620</v>
      </c>
      <c r="M9" s="230">
        <v>466</v>
      </c>
      <c r="N9" s="229">
        <v>883</v>
      </c>
      <c r="O9" s="229">
        <v>908</v>
      </c>
      <c r="P9" s="229">
        <v>599</v>
      </c>
      <c r="Q9" s="230">
        <v>812</v>
      </c>
      <c r="R9" s="229">
        <v>615</v>
      </c>
      <c r="S9" s="229">
        <v>519</v>
      </c>
      <c r="T9" s="229">
        <v>628</v>
      </c>
      <c r="U9" s="229">
        <f t="shared" ref="U9:AR9" si="0">U7+U8</f>
        <v>638</v>
      </c>
      <c r="V9" s="229">
        <f t="shared" si="0"/>
        <v>588</v>
      </c>
      <c r="W9" s="229">
        <f t="shared" si="0"/>
        <v>630</v>
      </c>
      <c r="X9" s="229">
        <f t="shared" si="0"/>
        <v>513</v>
      </c>
      <c r="Y9" s="229">
        <f t="shared" si="0"/>
        <v>414</v>
      </c>
      <c r="Z9" s="229">
        <f t="shared" si="0"/>
        <v>342</v>
      </c>
      <c r="AA9" s="229">
        <f t="shared" si="0"/>
        <v>592</v>
      </c>
      <c r="AB9" s="229">
        <f t="shared" si="0"/>
        <v>485</v>
      </c>
      <c r="AC9" s="229">
        <f t="shared" si="0"/>
        <v>537</v>
      </c>
      <c r="AD9" s="229">
        <f t="shared" si="0"/>
        <v>289</v>
      </c>
      <c r="AE9" s="229">
        <f t="shared" si="0"/>
        <v>214</v>
      </c>
      <c r="AF9" s="229">
        <f t="shared" si="0"/>
        <v>252</v>
      </c>
      <c r="AG9" s="229">
        <f t="shared" si="0"/>
        <v>313</v>
      </c>
      <c r="AH9" s="229">
        <f t="shared" si="0"/>
        <v>253</v>
      </c>
      <c r="AI9" s="229">
        <f t="shared" si="0"/>
        <v>275</v>
      </c>
      <c r="AJ9" s="229">
        <f t="shared" si="0"/>
        <v>208</v>
      </c>
      <c r="AK9" s="229">
        <f t="shared" si="0"/>
        <v>54</v>
      </c>
      <c r="AL9" s="229">
        <f t="shared" si="0"/>
        <v>208</v>
      </c>
      <c r="AM9" s="229">
        <f t="shared" si="0"/>
        <v>210</v>
      </c>
      <c r="AN9" s="229">
        <f t="shared" si="0"/>
        <v>238</v>
      </c>
      <c r="AO9" s="229">
        <f t="shared" si="0"/>
        <v>202</v>
      </c>
      <c r="AP9" s="231">
        <f t="shared" si="0"/>
        <v>284</v>
      </c>
      <c r="AQ9" s="231">
        <f t="shared" si="0"/>
        <v>540</v>
      </c>
      <c r="AR9" s="231">
        <f t="shared" si="0"/>
        <v>451</v>
      </c>
      <c r="AS9" s="231">
        <f t="shared" ref="AS9" si="1">AS7+AS8</f>
        <v>433</v>
      </c>
    </row>
    <row r="10" spans="1:45" x14ac:dyDescent="0.25">
      <c r="A10" s="399" t="s">
        <v>69</v>
      </c>
      <c r="B10" s="2"/>
    </row>
    <row r="11" spans="1:45" x14ac:dyDescent="0.25">
      <c r="A11" s="399" t="s">
        <v>274</v>
      </c>
      <c r="B11" s="2"/>
    </row>
    <row r="12" spans="1:45" x14ac:dyDescent="0.25">
      <c r="A12" s="116" t="s">
        <v>263</v>
      </c>
      <c r="B12" s="2"/>
    </row>
    <row r="13" spans="1:45" ht="15.75" x14ac:dyDescent="0.25">
      <c r="A13" s="3"/>
      <c r="B13" s="2"/>
      <c r="AQ13" s="329"/>
    </row>
    <row r="14" spans="1:45" ht="15.75" x14ac:dyDescent="0.25">
      <c r="A14" s="3"/>
      <c r="B14" s="2"/>
      <c r="AQ14" s="329"/>
    </row>
    <row r="15" spans="1:45" x14ac:dyDescent="0.25">
      <c r="A15" s="3"/>
      <c r="B15" s="2"/>
    </row>
    <row r="16" spans="1:45" x14ac:dyDescent="0.25">
      <c r="A16" s="3"/>
      <c r="B16" s="2"/>
    </row>
    <row r="17" spans="1:4" x14ac:dyDescent="0.25">
      <c r="A17" s="3"/>
      <c r="B17" s="2"/>
    </row>
    <row r="18" spans="1:4" x14ac:dyDescent="0.25">
      <c r="A18" s="3"/>
      <c r="B18" s="2"/>
    </row>
    <row r="19" spans="1:4" x14ac:dyDescent="0.25">
      <c r="A19" s="3"/>
      <c r="B19" s="3"/>
      <c r="C19" s="3"/>
    </row>
    <row r="20" spans="1:4" x14ac:dyDescent="0.25">
      <c r="A20" s="3"/>
      <c r="B20" s="3"/>
      <c r="C20" s="3"/>
    </row>
    <row r="23" spans="1:4" x14ac:dyDescent="0.25">
      <c r="A23" s="14"/>
      <c r="B23" s="15"/>
      <c r="C23" s="15"/>
      <c r="D23" s="15"/>
    </row>
    <row r="24" spans="1:4" x14ac:dyDescent="0.25">
      <c r="B24" s="1"/>
      <c r="C24" s="1"/>
      <c r="D24" s="1"/>
    </row>
  </sheetData>
  <phoneticPr fontId="51" type="noConversion"/>
  <hyperlinks>
    <hyperlink ref="A12" location="Contents!A1" display="Return to Contents Page" xr:uid="{00000000-0004-0000-1500-000001000000}"/>
  </hyperlinks>
  <pageMargins left="0.25" right="0.25" top="0.75" bottom="0.75" header="0.3" footer="0.3"/>
  <pageSetup paperSize="9" scale="59"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I15"/>
  <sheetViews>
    <sheetView workbookViewId="0"/>
  </sheetViews>
  <sheetFormatPr defaultColWidth="11.42578125" defaultRowHeight="15" x14ac:dyDescent="0.25"/>
  <cols>
    <col min="1" max="1" width="22.5703125" customWidth="1"/>
    <col min="2" max="2" width="10.140625" customWidth="1"/>
  </cols>
  <sheetData>
    <row r="1" spans="1:35" ht="17.25" x14ac:dyDescent="0.3">
      <c r="A1" s="275" t="s">
        <v>297</v>
      </c>
      <c r="B1" s="39"/>
    </row>
    <row r="2" spans="1:35" s="8" customFormat="1" ht="15.75" x14ac:dyDescent="0.25">
      <c r="A2" s="8" t="s">
        <v>499</v>
      </c>
      <c r="B2" s="39"/>
    </row>
    <row r="3" spans="1:35" s="8" customFormat="1" x14ac:dyDescent="0.25">
      <c r="A3" s="8" t="s">
        <v>279</v>
      </c>
    </row>
    <row r="4" spans="1:35" s="8" customFormat="1" x14ac:dyDescent="0.25">
      <c r="A4" s="8" t="s">
        <v>167</v>
      </c>
    </row>
    <row r="5" spans="1:35" s="8" customFormat="1" x14ac:dyDescent="0.25">
      <c r="A5" s="8" t="s">
        <v>305</v>
      </c>
    </row>
    <row r="6" spans="1:35" s="8" customFormat="1" ht="15.75" x14ac:dyDescent="0.25">
      <c r="A6" s="162" t="s">
        <v>314</v>
      </c>
      <c r="B6" s="162" t="s">
        <v>20</v>
      </c>
      <c r="C6" s="156" t="s">
        <v>242</v>
      </c>
      <c r="D6" s="156" t="s">
        <v>243</v>
      </c>
      <c r="E6" s="156" t="s">
        <v>244</v>
      </c>
      <c r="F6" s="156" t="s">
        <v>245</v>
      </c>
      <c r="G6" s="156" t="s">
        <v>246</v>
      </c>
      <c r="H6" s="156" t="s">
        <v>247</v>
      </c>
      <c r="I6" s="156" t="s">
        <v>248</v>
      </c>
      <c r="J6" s="156" t="s">
        <v>222</v>
      </c>
      <c r="K6" s="156" t="s">
        <v>223</v>
      </c>
      <c r="L6" s="156" t="s">
        <v>224</v>
      </c>
      <c r="M6" s="156" t="s">
        <v>225</v>
      </c>
      <c r="N6" s="156" t="s">
        <v>226</v>
      </c>
      <c r="O6" s="156" t="s">
        <v>227</v>
      </c>
      <c r="P6" s="156" t="s">
        <v>228</v>
      </c>
      <c r="Q6" s="156" t="s">
        <v>229</v>
      </c>
      <c r="R6" s="156" t="s">
        <v>230</v>
      </c>
      <c r="S6" s="156" t="s">
        <v>231</v>
      </c>
      <c r="T6" s="156" t="s">
        <v>232</v>
      </c>
      <c r="U6" s="156" t="s">
        <v>233</v>
      </c>
      <c r="V6" s="156" t="s">
        <v>234</v>
      </c>
      <c r="W6" s="156" t="s">
        <v>235</v>
      </c>
      <c r="X6" s="156" t="s">
        <v>236</v>
      </c>
      <c r="Y6" s="156" t="s">
        <v>237</v>
      </c>
      <c r="Z6" s="156" t="s">
        <v>148</v>
      </c>
      <c r="AA6" s="156" t="s">
        <v>149</v>
      </c>
      <c r="AB6" s="156" t="s">
        <v>150</v>
      </c>
      <c r="AC6" s="156" t="s">
        <v>238</v>
      </c>
      <c r="AD6" s="156" t="s">
        <v>239</v>
      </c>
      <c r="AE6" s="157" t="s">
        <v>240</v>
      </c>
      <c r="AF6" s="270" t="s">
        <v>249</v>
      </c>
      <c r="AG6" s="270" t="s">
        <v>250</v>
      </c>
      <c r="AH6" s="156" t="s">
        <v>379</v>
      </c>
    </row>
    <row r="7" spans="1:35" s="8" customFormat="1" ht="15.75" x14ac:dyDescent="0.25">
      <c r="A7" s="42" t="s">
        <v>72</v>
      </c>
      <c r="B7" s="64" t="s">
        <v>257</v>
      </c>
      <c r="C7" s="94">
        <v>166.80324122579398</v>
      </c>
      <c r="D7" s="94">
        <v>169.25557001394012</v>
      </c>
      <c r="E7" s="94">
        <v>178.33504179451208</v>
      </c>
      <c r="F7" s="94">
        <v>189.44207405557208</v>
      </c>
      <c r="G7" s="94">
        <v>196.01280775850691</v>
      </c>
      <c r="H7" s="94">
        <v>190.98555298449608</v>
      </c>
      <c r="I7" s="94">
        <v>182.74541081980979</v>
      </c>
      <c r="J7" s="94">
        <v>180.33819874205929</v>
      </c>
      <c r="K7" s="94">
        <v>180.90678245171139</v>
      </c>
      <c r="L7" s="94">
        <v>178.80977031362241</v>
      </c>
      <c r="M7" s="94">
        <v>175.41990795412417</v>
      </c>
      <c r="N7" s="94">
        <v>176.52002685053358</v>
      </c>
      <c r="O7" s="94">
        <v>178.69597084848712</v>
      </c>
      <c r="P7" s="94">
        <v>176.60927490834771</v>
      </c>
      <c r="Q7" s="94">
        <v>170.31686192484119</v>
      </c>
      <c r="R7" s="94">
        <v>165.616525697318</v>
      </c>
      <c r="S7" s="94">
        <v>161.82723305498493</v>
      </c>
      <c r="T7" s="94">
        <v>153.97729154355844</v>
      </c>
      <c r="U7" s="94">
        <v>158.72011219737908</v>
      </c>
      <c r="V7" s="94">
        <v>157.05253626719136</v>
      </c>
      <c r="W7" s="94">
        <v>165.28435682892945</v>
      </c>
      <c r="X7" s="94">
        <v>167.35638401269117</v>
      </c>
      <c r="Y7" s="94">
        <v>171.24489856990922</v>
      </c>
      <c r="Z7" s="94">
        <v>169.8942611218807</v>
      </c>
      <c r="AA7" s="94">
        <v>166.02574920280526</v>
      </c>
      <c r="AB7" s="94">
        <v>174.35613958756232</v>
      </c>
      <c r="AC7" s="94">
        <v>182.6124650159596</v>
      </c>
      <c r="AD7" s="94">
        <v>185.22138421387237</v>
      </c>
      <c r="AE7" s="232">
        <v>184.61482909141151</v>
      </c>
      <c r="AF7" s="232">
        <v>183</v>
      </c>
      <c r="AG7" s="232">
        <v>179.570287517433</v>
      </c>
      <c r="AH7" s="348">
        <v>171</v>
      </c>
      <c r="AI7" s="20"/>
    </row>
    <row r="8" spans="1:35" s="8" customFormat="1" ht="15.75" x14ac:dyDescent="0.25">
      <c r="A8" s="42" t="s">
        <v>73</v>
      </c>
      <c r="B8" s="64" t="s">
        <v>257</v>
      </c>
      <c r="C8" s="94">
        <v>27.587566411535359</v>
      </c>
      <c r="D8" s="94">
        <v>27.602140200218141</v>
      </c>
      <c r="E8" s="94">
        <v>27.860637808999424</v>
      </c>
      <c r="F8" s="94">
        <v>29.072294769895233</v>
      </c>
      <c r="G8" s="94">
        <v>31.145150381744429</v>
      </c>
      <c r="H8" s="94">
        <v>32.308108301738137</v>
      </c>
      <c r="I8" s="94">
        <v>32.518483829361422</v>
      </c>
      <c r="J8" s="94">
        <v>31.907178181183156</v>
      </c>
      <c r="K8" s="94">
        <v>31.775972510008959</v>
      </c>
      <c r="L8" s="94">
        <v>31.443536627616989</v>
      </c>
      <c r="M8" s="94">
        <v>31.60907804692113</v>
      </c>
      <c r="N8" s="94">
        <v>31.652844017086384</v>
      </c>
      <c r="O8" s="94">
        <v>32.413625828535004</v>
      </c>
      <c r="P8" s="94">
        <v>33.394758493983481</v>
      </c>
      <c r="Q8" s="94">
        <v>34.345860666751229</v>
      </c>
      <c r="R8" s="94">
        <v>35.179662874545159</v>
      </c>
      <c r="S8" s="94">
        <v>35.453429964498682</v>
      </c>
      <c r="T8" s="94">
        <v>35.586464694349246</v>
      </c>
      <c r="U8" s="94">
        <v>35.847798725227079</v>
      </c>
      <c r="V8" s="94">
        <v>36.74208189587489</v>
      </c>
      <c r="W8" s="94">
        <v>37.73745594309618</v>
      </c>
      <c r="X8" s="94">
        <v>38.094032961005645</v>
      </c>
      <c r="Y8" s="94">
        <v>38.596115475852876</v>
      </c>
      <c r="Z8" s="94">
        <v>39.537535498145822</v>
      </c>
      <c r="AA8" s="94">
        <v>40.595584204805625</v>
      </c>
      <c r="AB8" s="94">
        <v>41.423982126206766</v>
      </c>
      <c r="AC8" s="94">
        <v>42.138153569418726</v>
      </c>
      <c r="AD8" s="94">
        <v>42.861790181791527</v>
      </c>
      <c r="AE8" s="232">
        <v>43.332663796323743</v>
      </c>
      <c r="AF8" s="232">
        <v>44</v>
      </c>
      <c r="AG8" s="232">
        <v>44.301665330968682</v>
      </c>
      <c r="AH8" s="348">
        <v>45</v>
      </c>
      <c r="AI8" s="20"/>
    </row>
    <row r="9" spans="1:35" s="8" customFormat="1" ht="15.75" x14ac:dyDescent="0.25">
      <c r="A9" s="163" t="s">
        <v>74</v>
      </c>
      <c r="B9" s="163" t="s">
        <v>257</v>
      </c>
      <c r="C9" s="233">
        <f>C7-C8</f>
        <v>139.21567481425862</v>
      </c>
      <c r="D9" s="233">
        <f t="shared" ref="D9:AF9" si="0">D7-D8</f>
        <v>141.65342981372197</v>
      </c>
      <c r="E9" s="233">
        <f t="shared" si="0"/>
        <v>150.47440398551265</v>
      </c>
      <c r="F9" s="233">
        <f t="shared" si="0"/>
        <v>160.36977928567686</v>
      </c>
      <c r="G9" s="233">
        <f t="shared" si="0"/>
        <v>164.86765737676248</v>
      </c>
      <c r="H9" s="233">
        <f t="shared" si="0"/>
        <v>158.67744468275794</v>
      </c>
      <c r="I9" s="233">
        <f t="shared" si="0"/>
        <v>150.22692699044836</v>
      </c>
      <c r="J9" s="233">
        <f t="shared" si="0"/>
        <v>148.43102056087614</v>
      </c>
      <c r="K9" s="233">
        <f t="shared" si="0"/>
        <v>149.13080994170244</v>
      </c>
      <c r="L9" s="233">
        <f t="shared" si="0"/>
        <v>147.36623368600542</v>
      </c>
      <c r="M9" s="233">
        <f t="shared" si="0"/>
        <v>143.81082990720304</v>
      </c>
      <c r="N9" s="233">
        <f t="shared" si="0"/>
        <v>144.8671828334472</v>
      </c>
      <c r="O9" s="233">
        <f t="shared" si="0"/>
        <v>146.28234501995212</v>
      </c>
      <c r="P9" s="233">
        <f t="shared" si="0"/>
        <v>143.21451641436423</v>
      </c>
      <c r="Q9" s="233">
        <f t="shared" si="0"/>
        <v>135.97100125808996</v>
      </c>
      <c r="R9" s="233">
        <f t="shared" si="0"/>
        <v>130.43686282277284</v>
      </c>
      <c r="S9" s="233">
        <f t="shared" si="0"/>
        <v>126.37380309048625</v>
      </c>
      <c r="T9" s="233">
        <f t="shared" si="0"/>
        <v>118.39082684920919</v>
      </c>
      <c r="U9" s="233">
        <f t="shared" si="0"/>
        <v>122.872313472152</v>
      </c>
      <c r="V9" s="233">
        <f t="shared" si="0"/>
        <v>120.31045437131647</v>
      </c>
      <c r="W9" s="233">
        <f t="shared" si="0"/>
        <v>127.54690088583327</v>
      </c>
      <c r="X9" s="233">
        <f t="shared" si="0"/>
        <v>129.26235105168553</v>
      </c>
      <c r="Y9" s="233">
        <f t="shared" si="0"/>
        <v>132.64878309405634</v>
      </c>
      <c r="Z9" s="233">
        <f t="shared" si="0"/>
        <v>130.35672562373489</v>
      </c>
      <c r="AA9" s="233">
        <f t="shared" si="0"/>
        <v>125.43016499799964</v>
      </c>
      <c r="AB9" s="233">
        <f t="shared" si="0"/>
        <v>132.93215746135556</v>
      </c>
      <c r="AC9" s="233">
        <f t="shared" si="0"/>
        <v>140.47431144654087</v>
      </c>
      <c r="AD9" s="233">
        <f t="shared" si="0"/>
        <v>142.35959403208085</v>
      </c>
      <c r="AE9" s="233">
        <f t="shared" si="0"/>
        <v>141.28216529508776</v>
      </c>
      <c r="AF9" s="233">
        <f t="shared" si="0"/>
        <v>139</v>
      </c>
      <c r="AG9" s="336">
        <f>AG7-AG8</f>
        <v>135.26862218646431</v>
      </c>
      <c r="AH9" s="336">
        <f>AH7-AH8</f>
        <v>126</v>
      </c>
      <c r="AI9" s="20"/>
    </row>
    <row r="10" spans="1:35" x14ac:dyDescent="0.25">
      <c r="A10" s="116" t="s">
        <v>263</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pans="1:35" x14ac:dyDescent="0.2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G11" s="16"/>
    </row>
    <row r="12" spans="1:35" x14ac:dyDescent="0.2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spans="1:35" x14ac:dyDescent="0.2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row>
    <row r="14" spans="1:35" x14ac:dyDescent="0.25">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row>
    <row r="15" spans="1:35" x14ac:dyDescent="0.25">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sheetData>
  <hyperlinks>
    <hyperlink ref="A10" location="Contents!A1" display="Return to Contents Page" xr:uid="{00000000-0004-0000-1600-000000000000}"/>
  </hyperlinks>
  <pageMargins left="0.25" right="0.25" top="0.75" bottom="0.75" header="0.3" footer="0.3"/>
  <pageSetup paperSize="9" scale="68" orientation="landscape"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T20"/>
  <sheetViews>
    <sheetView workbookViewId="0"/>
  </sheetViews>
  <sheetFormatPr defaultColWidth="11.42578125" defaultRowHeight="15" x14ac:dyDescent="0.25"/>
  <cols>
    <col min="1" max="1" width="20.42578125" customWidth="1"/>
  </cols>
  <sheetData>
    <row r="1" spans="1:20" ht="17.25" x14ac:dyDescent="0.3">
      <c r="A1" s="275" t="s">
        <v>298</v>
      </c>
    </row>
    <row r="2" spans="1:20" x14ac:dyDescent="0.25">
      <c r="A2" t="s">
        <v>290</v>
      </c>
    </row>
    <row r="3" spans="1:20" ht="15.75" x14ac:dyDescent="0.25">
      <c r="A3" s="276" t="s">
        <v>299</v>
      </c>
    </row>
    <row r="4" spans="1:20" s="8" customFormat="1" x14ac:dyDescent="0.25">
      <c r="A4" s="8" t="s">
        <v>388</v>
      </c>
    </row>
    <row r="5" spans="1:20" s="8" customFormat="1" x14ac:dyDescent="0.25">
      <c r="A5" s="8" t="s">
        <v>167</v>
      </c>
    </row>
    <row r="6" spans="1:20" s="8" customFormat="1" x14ac:dyDescent="0.25">
      <c r="A6" s="37" t="s">
        <v>305</v>
      </c>
    </row>
    <row r="7" spans="1:20" s="8" customFormat="1" ht="15.75" x14ac:dyDescent="0.25">
      <c r="A7" s="282" t="s">
        <v>351</v>
      </c>
      <c r="B7" s="246" t="s">
        <v>20</v>
      </c>
      <c r="C7" s="253" t="s">
        <v>229</v>
      </c>
      <c r="D7" s="156" t="s">
        <v>230</v>
      </c>
      <c r="E7" s="156" t="s">
        <v>231</v>
      </c>
      <c r="F7" s="156" t="s">
        <v>232</v>
      </c>
      <c r="G7" s="156" t="s">
        <v>233</v>
      </c>
      <c r="H7" s="156" t="s">
        <v>234</v>
      </c>
      <c r="I7" s="156" t="s">
        <v>235</v>
      </c>
      <c r="J7" s="156" t="s">
        <v>236</v>
      </c>
      <c r="K7" s="156" t="s">
        <v>237</v>
      </c>
      <c r="L7" s="156" t="s">
        <v>148</v>
      </c>
      <c r="M7" s="156" t="s">
        <v>149</v>
      </c>
      <c r="N7" s="156" t="s">
        <v>150</v>
      </c>
      <c r="O7" s="156" t="s">
        <v>238</v>
      </c>
      <c r="P7" s="156" t="s">
        <v>239</v>
      </c>
      <c r="Q7" s="156" t="s">
        <v>240</v>
      </c>
      <c r="R7" s="156" t="s">
        <v>249</v>
      </c>
      <c r="S7" s="156" t="s">
        <v>250</v>
      </c>
      <c r="T7" s="270" t="s">
        <v>379</v>
      </c>
    </row>
    <row r="8" spans="1:20" s="8" customFormat="1" ht="15.75" x14ac:dyDescent="0.25">
      <c r="A8" s="250" t="s">
        <v>29</v>
      </c>
      <c r="B8" s="252" t="s">
        <v>258</v>
      </c>
      <c r="C8" s="97">
        <v>0.454092</v>
      </c>
      <c r="D8" s="247">
        <v>0.44033499999999998</v>
      </c>
      <c r="E8" s="247">
        <v>0.44918400000000003</v>
      </c>
      <c r="F8" s="247">
        <v>0.44864399999999999</v>
      </c>
      <c r="G8" s="247">
        <v>0.44795699999999999</v>
      </c>
      <c r="H8" s="247">
        <v>0.43520900000000001</v>
      </c>
      <c r="I8" s="247">
        <v>0.44738699999999998</v>
      </c>
      <c r="J8" s="247">
        <v>0.46137499999999998</v>
      </c>
      <c r="K8" s="247">
        <v>0.44400499999999998</v>
      </c>
      <c r="L8" s="247">
        <v>0.44339400000000001</v>
      </c>
      <c r="M8" s="247">
        <v>0.461588</v>
      </c>
      <c r="N8" s="247">
        <v>0.47113300000000002</v>
      </c>
      <c r="O8" s="247">
        <v>0.47015699999999999</v>
      </c>
      <c r="P8" s="247">
        <v>0.46471000000000001</v>
      </c>
      <c r="Q8" s="247">
        <v>0.46920499999999998</v>
      </c>
      <c r="R8" s="247">
        <v>0.48</v>
      </c>
      <c r="S8" s="247">
        <v>0.48662899999999998</v>
      </c>
      <c r="T8" s="297">
        <v>0.46625699999999998</v>
      </c>
    </row>
    <row r="9" spans="1:20" s="8" customFormat="1" ht="15.75" x14ac:dyDescent="0.25">
      <c r="A9" s="250" t="s">
        <v>123</v>
      </c>
      <c r="B9" s="252" t="s">
        <v>258</v>
      </c>
      <c r="C9" s="97">
        <v>0.425564</v>
      </c>
      <c r="D9" s="97">
        <v>0.41880800000000001</v>
      </c>
      <c r="E9" s="97">
        <v>0.42497600000000002</v>
      </c>
      <c r="F9" s="97">
        <v>0.42352099999999998</v>
      </c>
      <c r="G9" s="97">
        <v>0.41870099999999999</v>
      </c>
      <c r="H9" s="97">
        <v>0.41278100000000001</v>
      </c>
      <c r="I9" s="97">
        <v>0.42648000000000003</v>
      </c>
      <c r="J9" s="97">
        <v>0.43411100000000002</v>
      </c>
      <c r="K9" s="97">
        <v>0.420267</v>
      </c>
      <c r="L9" s="97">
        <v>0.42196</v>
      </c>
      <c r="M9" s="97">
        <v>0.44018000000000002</v>
      </c>
      <c r="N9" s="97">
        <v>0.44703999999999999</v>
      </c>
      <c r="O9" s="97">
        <v>0.44905400000000001</v>
      </c>
      <c r="P9" s="97">
        <v>0.44579000000000002</v>
      </c>
      <c r="Q9" s="97">
        <v>0.449488</v>
      </c>
      <c r="R9" s="97">
        <v>0.46</v>
      </c>
      <c r="S9" s="97">
        <v>0.464642</v>
      </c>
      <c r="T9" s="296">
        <v>0.45725700000000002</v>
      </c>
    </row>
    <row r="10" spans="1:20" s="8" customFormat="1" ht="15.75" x14ac:dyDescent="0.25">
      <c r="A10" s="250" t="s">
        <v>31</v>
      </c>
      <c r="B10" s="252" t="s">
        <v>258</v>
      </c>
      <c r="C10" s="97">
        <v>0.47015299999999999</v>
      </c>
      <c r="D10" s="97">
        <v>0.462283</v>
      </c>
      <c r="E10" s="97">
        <v>0.47362399999999999</v>
      </c>
      <c r="F10" s="97">
        <v>0.47522999999999999</v>
      </c>
      <c r="G10" s="97">
        <v>0.482684</v>
      </c>
      <c r="H10" s="97">
        <v>0.47151700000000002</v>
      </c>
      <c r="I10" s="97">
        <v>0.488647</v>
      </c>
      <c r="J10" s="97">
        <v>0.50167499999999998</v>
      </c>
      <c r="K10" s="97">
        <v>0.48329299999999997</v>
      </c>
      <c r="L10" s="97">
        <v>0.48046899999999998</v>
      </c>
      <c r="M10" s="97">
        <v>0.49668699999999999</v>
      </c>
      <c r="N10" s="97">
        <v>0.506776</v>
      </c>
      <c r="O10" s="97">
        <v>0.50721799999999995</v>
      </c>
      <c r="P10" s="97">
        <v>0.49809300000000001</v>
      </c>
      <c r="Q10" s="97">
        <v>0.50130699999999995</v>
      </c>
      <c r="R10" s="97">
        <v>0.51</v>
      </c>
      <c r="S10" s="97">
        <v>0.52032400000000001</v>
      </c>
      <c r="T10" s="296">
        <v>0.51075899999999996</v>
      </c>
    </row>
    <row r="11" spans="1:20" s="8" customFormat="1" ht="15.75" x14ac:dyDescent="0.25">
      <c r="A11" s="11" t="s">
        <v>28</v>
      </c>
      <c r="B11" s="249" t="s">
        <v>258</v>
      </c>
      <c r="C11" s="247">
        <v>0.39700200000000002</v>
      </c>
      <c r="D11" s="235">
        <v>0.38026900000000002</v>
      </c>
      <c r="E11" s="235">
        <v>0.384521</v>
      </c>
      <c r="F11" s="235">
        <v>0.386569</v>
      </c>
      <c r="G11" s="235">
        <v>0.38838400000000001</v>
      </c>
      <c r="H11" s="235">
        <v>0.39807799999999999</v>
      </c>
      <c r="I11" s="235">
        <v>0.39269900000000002</v>
      </c>
      <c r="J11" s="235">
        <v>0.39440799999999998</v>
      </c>
      <c r="K11" s="235">
        <v>0.378807</v>
      </c>
      <c r="L11" s="235">
        <v>0.37609300000000001</v>
      </c>
      <c r="M11" s="235">
        <v>0.39150000000000001</v>
      </c>
      <c r="N11" s="235">
        <v>0.39890599999999998</v>
      </c>
      <c r="O11" s="235">
        <v>0.39973199999999998</v>
      </c>
      <c r="P11" s="235">
        <v>0.39331899999999997</v>
      </c>
      <c r="Q11" s="235">
        <v>0.40063399999999999</v>
      </c>
      <c r="R11" s="235">
        <v>0.41</v>
      </c>
      <c r="S11" s="235">
        <v>0.41779899999999998</v>
      </c>
      <c r="T11" s="298">
        <v>0.37528600000000001</v>
      </c>
    </row>
    <row r="12" spans="1:20" s="8" customFormat="1" x14ac:dyDescent="0.25">
      <c r="A12" s="4"/>
      <c r="B12" s="53"/>
      <c r="C12" s="53"/>
      <c r="D12" s="53"/>
      <c r="E12" s="53"/>
      <c r="F12" s="53"/>
      <c r="G12" s="53"/>
      <c r="H12" s="53"/>
      <c r="I12" s="53"/>
      <c r="J12" s="53"/>
      <c r="K12" s="53"/>
      <c r="L12" s="53"/>
      <c r="M12" s="53"/>
      <c r="N12" s="96"/>
      <c r="O12" s="96"/>
      <c r="Q12"/>
    </row>
    <row r="13" spans="1:20" s="8" customFormat="1" ht="15.75" x14ac:dyDescent="0.25">
      <c r="A13" s="276" t="s">
        <v>300</v>
      </c>
      <c r="B13" s="53"/>
      <c r="C13" s="53"/>
      <c r="D13" s="53"/>
      <c r="E13" s="53"/>
      <c r="F13" s="53"/>
      <c r="G13" s="53"/>
      <c r="H13" s="53"/>
      <c r="I13" s="53"/>
      <c r="J13" s="53"/>
      <c r="K13" s="53"/>
      <c r="L13" s="53"/>
      <c r="M13" s="53"/>
      <c r="N13" s="96"/>
      <c r="O13" s="96"/>
      <c r="Q13"/>
    </row>
    <row r="14" spans="1:20" s="8" customFormat="1" x14ac:dyDescent="0.25">
      <c r="A14" s="8" t="s">
        <v>388</v>
      </c>
      <c r="Q14"/>
    </row>
    <row r="15" spans="1:20" s="8" customFormat="1" ht="15.75" x14ac:dyDescent="0.25">
      <c r="A15" s="162" t="s">
        <v>352</v>
      </c>
      <c r="B15" s="246" t="s">
        <v>20</v>
      </c>
      <c r="C15" s="156" t="s">
        <v>229</v>
      </c>
      <c r="D15" s="156" t="s">
        <v>230</v>
      </c>
      <c r="E15" s="156" t="s">
        <v>231</v>
      </c>
      <c r="F15" s="156" t="s">
        <v>232</v>
      </c>
      <c r="G15" s="156" t="s">
        <v>233</v>
      </c>
      <c r="H15" s="156" t="s">
        <v>234</v>
      </c>
      <c r="I15" s="156" t="s">
        <v>235</v>
      </c>
      <c r="J15" s="156" t="s">
        <v>236</v>
      </c>
      <c r="K15" s="156" t="s">
        <v>237</v>
      </c>
      <c r="L15" s="156" t="s">
        <v>148</v>
      </c>
      <c r="M15" s="156" t="s">
        <v>149</v>
      </c>
      <c r="N15" s="156" t="s">
        <v>150</v>
      </c>
      <c r="O15" s="156" t="s">
        <v>238</v>
      </c>
      <c r="P15" s="156" t="s">
        <v>239</v>
      </c>
      <c r="Q15" s="157" t="s">
        <v>240</v>
      </c>
      <c r="R15" s="156" t="s">
        <v>249</v>
      </c>
      <c r="S15" s="156" t="s">
        <v>250</v>
      </c>
      <c r="T15" s="270" t="s">
        <v>379</v>
      </c>
    </row>
    <row r="16" spans="1:20" s="8" customFormat="1" ht="15.75" x14ac:dyDescent="0.25">
      <c r="A16" s="42" t="s">
        <v>30</v>
      </c>
      <c r="B16" s="252" t="s">
        <v>258</v>
      </c>
      <c r="C16" s="97">
        <v>0.409553</v>
      </c>
      <c r="D16" s="97">
        <v>0.40510699999999999</v>
      </c>
      <c r="E16" s="97">
        <v>0.41162900000000002</v>
      </c>
      <c r="F16" s="97">
        <v>0.40201900000000002</v>
      </c>
      <c r="G16" s="97">
        <v>0.39658399999999999</v>
      </c>
      <c r="H16" s="97">
        <v>0.39986699999999997</v>
      </c>
      <c r="I16" s="97">
        <v>0.412518</v>
      </c>
      <c r="J16" s="97">
        <v>0.41560599999999998</v>
      </c>
      <c r="K16" s="97">
        <v>0.40522200000000003</v>
      </c>
      <c r="L16" s="97">
        <v>0.41278100000000001</v>
      </c>
      <c r="M16" s="97">
        <v>0.423541</v>
      </c>
      <c r="N16" s="97">
        <v>0.42543700000000001</v>
      </c>
      <c r="O16" s="97">
        <v>0.42221900000000001</v>
      </c>
      <c r="P16" s="97">
        <v>0.42102099999999998</v>
      </c>
      <c r="Q16" s="234">
        <v>0.42221700000000001</v>
      </c>
      <c r="R16" s="247">
        <v>0.43</v>
      </c>
      <c r="S16" s="247">
        <v>0.430946</v>
      </c>
      <c r="T16" s="297">
        <v>0.42849199999999998</v>
      </c>
    </row>
    <row r="17" spans="1:20" s="8" customFormat="1" ht="15.75" x14ac:dyDescent="0.25">
      <c r="A17" s="42" t="s">
        <v>123</v>
      </c>
      <c r="B17" s="252" t="s">
        <v>258</v>
      </c>
      <c r="C17" s="97">
        <v>0.37854700000000002</v>
      </c>
      <c r="D17" s="97">
        <v>0.37622699999999998</v>
      </c>
      <c r="E17" s="97">
        <v>0.380216</v>
      </c>
      <c r="F17" s="97">
        <v>0.371253</v>
      </c>
      <c r="G17" s="97">
        <v>0.36427900000000002</v>
      </c>
      <c r="H17" s="97">
        <v>0.36430800000000002</v>
      </c>
      <c r="I17" s="97">
        <v>0.37822</v>
      </c>
      <c r="J17" s="97">
        <v>0.383156</v>
      </c>
      <c r="K17" s="97">
        <v>0.371728</v>
      </c>
      <c r="L17" s="97">
        <v>0.37981100000000001</v>
      </c>
      <c r="M17" s="97">
        <v>0.395706</v>
      </c>
      <c r="N17" s="97">
        <v>0.39966699999999999</v>
      </c>
      <c r="O17" s="97">
        <v>0.39634200000000003</v>
      </c>
      <c r="P17" s="97">
        <v>0.39742100000000002</v>
      </c>
      <c r="Q17" s="234">
        <v>0.40219899999999997</v>
      </c>
      <c r="R17" s="97">
        <v>0.41</v>
      </c>
      <c r="S17" s="97">
        <v>0.41340700000000002</v>
      </c>
      <c r="T17" s="296">
        <v>0.41459800000000002</v>
      </c>
    </row>
    <row r="18" spans="1:20" s="8" customFormat="1" ht="15.75" x14ac:dyDescent="0.25">
      <c r="A18" s="42" t="s">
        <v>32</v>
      </c>
      <c r="B18" s="252" t="s">
        <v>258</v>
      </c>
      <c r="C18" s="97">
        <v>0.42299300000000001</v>
      </c>
      <c r="D18" s="97">
        <v>0.41933399999999998</v>
      </c>
      <c r="E18" s="97">
        <v>0.42824400000000001</v>
      </c>
      <c r="F18" s="97">
        <v>0.421186</v>
      </c>
      <c r="G18" s="97">
        <v>0.41933900000000002</v>
      </c>
      <c r="H18" s="97">
        <v>0.42044900000000002</v>
      </c>
      <c r="I18" s="97">
        <v>0.43471100000000001</v>
      </c>
      <c r="J18" s="97">
        <v>0.441276</v>
      </c>
      <c r="K18" s="97">
        <v>0.42563000000000001</v>
      </c>
      <c r="L18" s="97">
        <v>0.42906499999999997</v>
      </c>
      <c r="M18" s="97">
        <v>0.44365500000000002</v>
      </c>
      <c r="N18" s="97">
        <v>0.44906299999999999</v>
      </c>
      <c r="O18" s="97">
        <v>0.44625100000000001</v>
      </c>
      <c r="P18" s="97">
        <v>0.44096200000000002</v>
      </c>
      <c r="Q18" s="234">
        <v>0.444884</v>
      </c>
      <c r="R18" s="97">
        <v>0.45</v>
      </c>
      <c r="S18" s="97">
        <v>0.457291</v>
      </c>
      <c r="T18" s="296">
        <v>0.45586900000000002</v>
      </c>
    </row>
    <row r="19" spans="1:20" s="8" customFormat="1" ht="15.75" x14ac:dyDescent="0.25">
      <c r="A19" s="176" t="s">
        <v>28</v>
      </c>
      <c r="B19" s="249" t="s">
        <v>258</v>
      </c>
      <c r="C19" s="235">
        <v>0.33777000000000001</v>
      </c>
      <c r="D19" s="235">
        <v>0.30701800000000001</v>
      </c>
      <c r="E19" s="235">
        <v>0.30590299999999998</v>
      </c>
      <c r="F19" s="235">
        <v>0.298489</v>
      </c>
      <c r="G19" s="235">
        <v>0.29637000000000002</v>
      </c>
      <c r="H19" s="235">
        <v>0.29878100000000002</v>
      </c>
      <c r="I19" s="235">
        <v>0.30710300000000001</v>
      </c>
      <c r="J19" s="235">
        <v>0.30618699999999999</v>
      </c>
      <c r="K19" s="235">
        <v>0.30705399999999999</v>
      </c>
      <c r="L19" s="235">
        <v>0.31593700000000002</v>
      </c>
      <c r="M19" s="235">
        <v>0.32202199999999997</v>
      </c>
      <c r="N19" s="235">
        <v>0.31931399999999999</v>
      </c>
      <c r="O19" s="235">
        <v>0.31248999999999999</v>
      </c>
      <c r="P19" s="235">
        <v>0.310527</v>
      </c>
      <c r="Q19" s="236">
        <v>0.320662</v>
      </c>
      <c r="R19" s="235">
        <v>0.33</v>
      </c>
      <c r="S19" s="235">
        <v>0.328793</v>
      </c>
      <c r="T19" s="298">
        <v>0.33102199999999998</v>
      </c>
    </row>
    <row r="20" spans="1:20" x14ac:dyDescent="0.25">
      <c r="A20" s="116" t="s">
        <v>263</v>
      </c>
    </row>
  </sheetData>
  <hyperlinks>
    <hyperlink ref="A20" location="Contents!A1" display="Return to Contents Page" xr:uid="{00000000-0004-0000-1700-000000000000}"/>
  </hyperlinks>
  <pageMargins left="0.25" right="0.25" top="0.75" bottom="0.75" header="0.3" footer="0.3"/>
  <pageSetup paperSize="9" scale="72" orientation="landscape" r:id="rId1"/>
  <tableParts count="2">
    <tablePart r:id="rId2"/>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X18"/>
  <sheetViews>
    <sheetView workbookViewId="0"/>
  </sheetViews>
  <sheetFormatPr defaultColWidth="11.42578125" defaultRowHeight="15" x14ac:dyDescent="0.25"/>
  <cols>
    <col min="1" max="1" width="31.85546875" customWidth="1"/>
    <col min="2" max="2" width="18" customWidth="1"/>
  </cols>
  <sheetData>
    <row r="1" spans="1:24" ht="17.25" x14ac:dyDescent="0.3">
      <c r="A1" s="275" t="s">
        <v>301</v>
      </c>
    </row>
    <row r="2" spans="1:24" s="8" customFormat="1" x14ac:dyDescent="0.25">
      <c r="A2" s="12" t="s">
        <v>158</v>
      </c>
      <c r="B2" s="98"/>
      <c r="C2" s="98"/>
      <c r="D2" s="98"/>
      <c r="E2" s="98"/>
      <c r="F2" s="98"/>
      <c r="G2" s="98"/>
      <c r="I2" s="98"/>
      <c r="J2" s="98"/>
      <c r="K2" s="98"/>
      <c r="L2" s="98"/>
      <c r="M2" s="98"/>
      <c r="N2" s="98"/>
      <c r="O2" s="98"/>
      <c r="P2" s="98"/>
      <c r="Q2" s="98"/>
    </row>
    <row r="3" spans="1:24" s="8" customFormat="1" x14ac:dyDescent="0.25">
      <c r="A3" s="8" t="s">
        <v>279</v>
      </c>
      <c r="B3" s="98"/>
      <c r="C3" s="98"/>
      <c r="D3" s="98"/>
      <c r="E3" s="98"/>
      <c r="F3" s="98"/>
      <c r="G3" s="98"/>
      <c r="H3" s="98"/>
      <c r="I3" s="98"/>
      <c r="J3" s="98"/>
      <c r="K3" s="98"/>
      <c r="L3" s="98"/>
      <c r="M3" s="98"/>
      <c r="N3" s="98"/>
      <c r="O3" s="98"/>
      <c r="P3" s="98"/>
      <c r="Q3" s="98"/>
    </row>
    <row r="4" spans="1:24" s="8" customFormat="1" x14ac:dyDescent="0.25">
      <c r="A4" s="8" t="s">
        <v>167</v>
      </c>
      <c r="B4" s="98"/>
      <c r="C4" s="98"/>
      <c r="D4" s="98"/>
      <c r="E4" s="98"/>
      <c r="F4" s="98"/>
      <c r="G4" s="98"/>
      <c r="H4" s="98"/>
      <c r="I4" s="98"/>
      <c r="J4" s="98"/>
      <c r="K4" s="98"/>
      <c r="L4" s="98"/>
      <c r="M4" s="98"/>
      <c r="N4" s="98"/>
      <c r="O4" s="98"/>
      <c r="P4" s="98"/>
      <c r="Q4" s="98"/>
    </row>
    <row r="5" spans="1:24" s="8" customFormat="1" x14ac:dyDescent="0.25">
      <c r="A5" s="8" t="s">
        <v>305</v>
      </c>
      <c r="B5" s="98"/>
      <c r="C5" s="98"/>
      <c r="D5" s="98"/>
      <c r="E5" s="98"/>
      <c r="F5" s="98"/>
      <c r="G5" s="98"/>
      <c r="H5" s="98"/>
      <c r="I5" s="98"/>
      <c r="J5" s="98"/>
      <c r="K5" s="98"/>
      <c r="L5" s="98"/>
      <c r="M5" s="98"/>
      <c r="N5" s="98"/>
      <c r="O5" s="98"/>
      <c r="P5" s="98"/>
      <c r="Q5" s="98"/>
    </row>
    <row r="6" spans="1:24" s="8" customFormat="1" x14ac:dyDescent="0.25">
      <c r="A6" s="266" t="s">
        <v>314</v>
      </c>
      <c r="B6" s="267" t="s">
        <v>20</v>
      </c>
      <c r="C6" s="264" t="s">
        <v>248</v>
      </c>
      <c r="D6" s="237" t="s">
        <v>222</v>
      </c>
      <c r="E6" s="237" t="s">
        <v>223</v>
      </c>
      <c r="F6" s="237" t="s">
        <v>224</v>
      </c>
      <c r="G6" s="237" t="s">
        <v>225</v>
      </c>
      <c r="H6" s="237" t="s">
        <v>226</v>
      </c>
      <c r="I6" s="237" t="s">
        <v>227</v>
      </c>
      <c r="J6" s="237" t="s">
        <v>228</v>
      </c>
      <c r="K6" s="237" t="s">
        <v>229</v>
      </c>
      <c r="L6" s="237" t="s">
        <v>230</v>
      </c>
      <c r="M6" s="237" t="s">
        <v>231</v>
      </c>
      <c r="N6" s="237" t="s">
        <v>232</v>
      </c>
      <c r="O6" s="237" t="s">
        <v>233</v>
      </c>
      <c r="P6" s="237" t="s">
        <v>234</v>
      </c>
      <c r="Q6" s="237" t="s">
        <v>235</v>
      </c>
      <c r="R6" s="237" t="s">
        <v>236</v>
      </c>
      <c r="S6" s="237" t="s">
        <v>237</v>
      </c>
      <c r="T6" s="237" t="s">
        <v>148</v>
      </c>
      <c r="U6" s="237" t="s">
        <v>149</v>
      </c>
      <c r="V6" s="237" t="s">
        <v>150</v>
      </c>
      <c r="W6" s="237" t="s">
        <v>238</v>
      </c>
      <c r="X6" s="237" t="s">
        <v>239</v>
      </c>
    </row>
    <row r="7" spans="1:24" s="8" customFormat="1" ht="15.75" x14ac:dyDescent="0.25">
      <c r="A7" s="415" t="s">
        <v>260</v>
      </c>
      <c r="B7" s="344" t="s">
        <v>259</v>
      </c>
      <c r="C7" s="265">
        <v>11.081228414552101</v>
      </c>
      <c r="D7" s="254">
        <v>10.811244768232475</v>
      </c>
      <c r="E7" s="254">
        <v>10.672648160700566</v>
      </c>
      <c r="F7" s="254">
        <v>10.606373428477831</v>
      </c>
      <c r="G7" s="254">
        <v>10.452553086352969</v>
      </c>
      <c r="H7" s="254">
        <v>10.344105643897207</v>
      </c>
      <c r="I7" s="254">
        <v>10.368758214474571</v>
      </c>
      <c r="J7" s="254">
        <v>10.460358279703904</v>
      </c>
      <c r="K7" s="254">
        <v>10.571766705770253</v>
      </c>
      <c r="L7" s="254">
        <v>10.563159818069982</v>
      </c>
      <c r="M7" s="255">
        <v>10.589567882576608</v>
      </c>
      <c r="N7" s="255">
        <v>10.578310057523789</v>
      </c>
      <c r="O7" s="255">
        <v>10.627523162976656</v>
      </c>
      <c r="P7" s="255">
        <v>10.728193866171859</v>
      </c>
      <c r="Q7" s="255">
        <v>10.733731965578874</v>
      </c>
      <c r="R7" s="255">
        <v>10.692433358403823</v>
      </c>
      <c r="S7" s="255">
        <v>10.604280285459192</v>
      </c>
      <c r="T7" s="255">
        <v>10.721143282199023</v>
      </c>
      <c r="U7" s="254">
        <v>10.76</v>
      </c>
      <c r="V7" s="254">
        <v>10.67</v>
      </c>
      <c r="W7" s="254">
        <v>10.7</v>
      </c>
      <c r="X7" s="238">
        <v>10.72</v>
      </c>
    </row>
    <row r="8" spans="1:24" x14ac:dyDescent="0.25">
      <c r="A8" s="279" t="s">
        <v>69</v>
      </c>
      <c r="B8" s="345"/>
      <c r="C8" s="346"/>
      <c r="D8" s="346"/>
      <c r="E8" s="346"/>
      <c r="F8" s="346"/>
      <c r="G8" s="346"/>
      <c r="H8" s="346"/>
      <c r="I8" s="346"/>
      <c r="J8" s="346"/>
      <c r="K8" s="346"/>
      <c r="L8" s="346"/>
      <c r="M8" s="347"/>
      <c r="N8" s="347"/>
      <c r="O8" s="347"/>
      <c r="P8" s="347"/>
      <c r="Q8" s="347"/>
      <c r="R8" s="347"/>
      <c r="S8" s="347"/>
      <c r="T8" s="347"/>
      <c r="U8" s="346"/>
      <c r="V8" s="346"/>
      <c r="W8" s="346"/>
      <c r="X8" s="346"/>
    </row>
    <row r="9" spans="1:24" x14ac:dyDescent="0.25">
      <c r="A9" t="s">
        <v>190</v>
      </c>
    </row>
    <row r="10" spans="1:24" x14ac:dyDescent="0.25">
      <c r="A10" s="116" t="s">
        <v>263</v>
      </c>
    </row>
    <row r="16" spans="1:24" x14ac:dyDescent="0.25">
      <c r="H16" s="25"/>
    </row>
    <row r="17" spans="8:8" x14ac:dyDescent="0.25">
      <c r="H17" s="25"/>
    </row>
    <row r="18" spans="8:8" x14ac:dyDescent="0.25">
      <c r="H18" s="25"/>
    </row>
  </sheetData>
  <hyperlinks>
    <hyperlink ref="A10" location="Contents!A1" display="Return to Contents Page" xr:uid="{00000000-0004-0000-1800-000000000000}"/>
  </hyperlinks>
  <pageMargins left="0.25" right="0.25" top="0.75" bottom="0.75" header="0.3" footer="0.3"/>
  <pageSetup paperSize="9" scale="83" orientation="landscape"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I19"/>
  <sheetViews>
    <sheetView workbookViewId="0"/>
  </sheetViews>
  <sheetFormatPr defaultColWidth="11.42578125" defaultRowHeight="15" x14ac:dyDescent="0.25"/>
  <cols>
    <col min="1" max="1" width="32.140625" customWidth="1"/>
    <col min="2" max="2" width="17.5703125" customWidth="1"/>
    <col min="3" max="14" width="12.42578125" customWidth="1"/>
  </cols>
  <sheetData>
    <row r="1" spans="1:35" ht="17.25" x14ac:dyDescent="0.3">
      <c r="A1" s="275" t="s">
        <v>302</v>
      </c>
    </row>
    <row r="2" spans="1:35" s="8" customFormat="1" x14ac:dyDescent="0.25">
      <c r="A2" s="8" t="s">
        <v>462</v>
      </c>
    </row>
    <row r="3" spans="1:35" s="8" customFormat="1" x14ac:dyDescent="0.25">
      <c r="A3" s="8" t="s">
        <v>279</v>
      </c>
    </row>
    <row r="4" spans="1:35" s="8" customFormat="1" x14ac:dyDescent="0.25">
      <c r="A4" s="37" t="s">
        <v>167</v>
      </c>
    </row>
    <row r="5" spans="1:35" s="8" customFormat="1" x14ac:dyDescent="0.25">
      <c r="A5" s="116" t="s">
        <v>477</v>
      </c>
      <c r="B5" s="342"/>
      <c r="C5" s="342"/>
      <c r="D5" s="342"/>
      <c r="E5" s="342"/>
      <c r="F5" s="342"/>
    </row>
    <row r="6" spans="1:35" s="8" customFormat="1" x14ac:dyDescent="0.25">
      <c r="A6" s="116" t="s">
        <v>468</v>
      </c>
      <c r="B6" s="342"/>
    </row>
    <row r="7" spans="1:35" s="8" customFormat="1" ht="15.75" x14ac:dyDescent="0.25">
      <c r="A7" s="263" t="s">
        <v>314</v>
      </c>
      <c r="B7" s="251" t="s">
        <v>20</v>
      </c>
      <c r="C7" s="248" t="s">
        <v>241</v>
      </c>
      <c r="D7" s="156" t="s">
        <v>242</v>
      </c>
      <c r="E7" s="156" t="s">
        <v>243</v>
      </c>
      <c r="F7" s="156" t="s">
        <v>244</v>
      </c>
      <c r="G7" s="156" t="s">
        <v>245</v>
      </c>
      <c r="H7" s="156" t="s">
        <v>246</v>
      </c>
      <c r="I7" s="156" t="s">
        <v>247</v>
      </c>
      <c r="J7" s="156" t="s">
        <v>248</v>
      </c>
      <c r="K7" s="156" t="s">
        <v>222</v>
      </c>
      <c r="L7" s="156" t="s">
        <v>223</v>
      </c>
      <c r="M7" s="156" t="s">
        <v>224</v>
      </c>
      <c r="N7" s="156" t="s">
        <v>225</v>
      </c>
      <c r="O7" s="156" t="s">
        <v>226</v>
      </c>
      <c r="P7" s="156" t="s">
        <v>227</v>
      </c>
      <c r="Q7" s="156" t="s">
        <v>228</v>
      </c>
      <c r="R7" s="156" t="s">
        <v>229</v>
      </c>
      <c r="S7" s="156" t="s">
        <v>230</v>
      </c>
      <c r="T7" s="156" t="s">
        <v>231</v>
      </c>
      <c r="U7" s="156" t="s">
        <v>232</v>
      </c>
      <c r="V7" s="156" t="s">
        <v>233</v>
      </c>
      <c r="W7" s="156" t="s">
        <v>234</v>
      </c>
      <c r="X7" s="156" t="s">
        <v>235</v>
      </c>
      <c r="Y7" s="156" t="s">
        <v>236</v>
      </c>
      <c r="Z7" s="156" t="s">
        <v>237</v>
      </c>
      <c r="AA7" s="156" t="s">
        <v>148</v>
      </c>
      <c r="AB7" s="156" t="s">
        <v>149</v>
      </c>
      <c r="AC7" s="156" t="s">
        <v>150</v>
      </c>
      <c r="AD7" s="156" t="s">
        <v>238</v>
      </c>
      <c r="AE7" s="157" t="s">
        <v>239</v>
      </c>
      <c r="AF7" s="157" t="s">
        <v>240</v>
      </c>
      <c r="AG7" s="157" t="s">
        <v>249</v>
      </c>
      <c r="AH7" s="157" t="s">
        <v>250</v>
      </c>
      <c r="AI7" s="253" t="s">
        <v>379</v>
      </c>
    </row>
    <row r="8" spans="1:35" s="8" customFormat="1" ht="18.75" x14ac:dyDescent="0.25">
      <c r="A8" s="261" t="s">
        <v>119</v>
      </c>
      <c r="B8" s="262" t="s">
        <v>132</v>
      </c>
      <c r="C8" s="258">
        <v>2016.8593605890824</v>
      </c>
      <c r="D8" s="63"/>
      <c r="E8" s="63"/>
      <c r="F8" s="63"/>
      <c r="G8" s="63"/>
      <c r="H8" s="48">
        <v>2211.1159260444806</v>
      </c>
      <c r="I8" s="63"/>
      <c r="J8" s="63"/>
      <c r="K8" s="48">
        <v>2300.5232993669974</v>
      </c>
      <c r="L8" s="48">
        <v>2295.8687122642737</v>
      </c>
      <c r="M8" s="48">
        <v>2292.0081379629955</v>
      </c>
      <c r="N8" s="48">
        <v>2292.9448219439114</v>
      </c>
      <c r="O8" s="48">
        <v>2286.7420762735342</v>
      </c>
      <c r="P8" s="48">
        <v>2262.2997345828321</v>
      </c>
      <c r="Q8" s="48">
        <v>2238.472342510443</v>
      </c>
      <c r="R8" s="48">
        <v>2195.5823826807064</v>
      </c>
      <c r="S8" s="48">
        <v>2156.5501363083777</v>
      </c>
      <c r="T8" s="48">
        <v>2115.480382360266</v>
      </c>
      <c r="U8" s="48">
        <v>1984.0225266884772</v>
      </c>
      <c r="V8" s="48">
        <v>1756.7614807303955</v>
      </c>
      <c r="W8" s="48">
        <v>1425.3587832523688</v>
      </c>
      <c r="X8" s="48">
        <v>1365.4774292524839</v>
      </c>
      <c r="Y8" s="48">
        <v>1271.8857387143737</v>
      </c>
      <c r="Z8" s="48">
        <v>1152.130644017039</v>
      </c>
      <c r="AA8" s="48">
        <v>776.06068401875314</v>
      </c>
      <c r="AB8" s="48">
        <v>884.72384029155364</v>
      </c>
      <c r="AC8" s="48">
        <v>843.46527059638458</v>
      </c>
      <c r="AD8" s="48">
        <v>756.54077125589458</v>
      </c>
      <c r="AE8" s="161">
        <v>836.00606868192051</v>
      </c>
      <c r="AF8" s="161">
        <v>819.26866358768541</v>
      </c>
      <c r="AG8" s="161">
        <v>806.57338418716506</v>
      </c>
      <c r="AH8" s="161">
        <v>837.72304267264894</v>
      </c>
      <c r="AI8" s="394">
        <v>769.14037779500211</v>
      </c>
    </row>
    <row r="9" spans="1:35" s="8" customFormat="1" ht="15.75" x14ac:dyDescent="0.25">
      <c r="A9" s="261" t="s">
        <v>120</v>
      </c>
      <c r="B9" s="60" t="s">
        <v>65</v>
      </c>
      <c r="C9" s="259">
        <v>1595595</v>
      </c>
      <c r="D9" s="47">
        <v>1607295</v>
      </c>
      <c r="E9" s="47">
        <v>1623263</v>
      </c>
      <c r="F9" s="47">
        <v>1635552</v>
      </c>
      <c r="G9" s="47">
        <v>1643707</v>
      </c>
      <c r="H9" s="47">
        <v>1649131</v>
      </c>
      <c r="I9" s="47">
        <v>1661751</v>
      </c>
      <c r="J9" s="47">
        <v>1671261</v>
      </c>
      <c r="K9" s="47">
        <v>1677769</v>
      </c>
      <c r="L9" s="47">
        <v>1679006</v>
      </c>
      <c r="M9" s="47">
        <v>1682944</v>
      </c>
      <c r="N9" s="47">
        <v>1688838</v>
      </c>
      <c r="O9" s="47">
        <v>1697534</v>
      </c>
      <c r="P9" s="47">
        <v>1704924</v>
      </c>
      <c r="Q9" s="47">
        <v>1714042</v>
      </c>
      <c r="R9" s="47">
        <v>1727733</v>
      </c>
      <c r="S9" s="47">
        <v>1743113</v>
      </c>
      <c r="T9" s="47">
        <v>1761683</v>
      </c>
      <c r="U9" s="47">
        <v>1779152</v>
      </c>
      <c r="V9" s="47">
        <v>1793333</v>
      </c>
      <c r="W9" s="47">
        <v>1804833</v>
      </c>
      <c r="X9" s="47">
        <v>1814318</v>
      </c>
      <c r="Y9" s="47">
        <v>1824603</v>
      </c>
      <c r="Z9" s="47">
        <v>1831677</v>
      </c>
      <c r="AA9" s="47">
        <v>1843186</v>
      </c>
      <c r="AB9" s="47">
        <v>1854943</v>
      </c>
      <c r="AC9" s="48">
        <v>1866042</v>
      </c>
      <c r="AD9" s="48">
        <v>1875178</v>
      </c>
      <c r="AE9" s="161">
        <v>1886259</v>
      </c>
      <c r="AF9" s="161">
        <v>1898519</v>
      </c>
      <c r="AG9" s="48">
        <v>1900523</v>
      </c>
      <c r="AH9" s="161">
        <v>1904564</v>
      </c>
      <c r="AI9" s="63">
        <v>1910543</v>
      </c>
    </row>
    <row r="10" spans="1:35" s="8" customFormat="1" ht="18.75" x14ac:dyDescent="0.25">
      <c r="A10" s="263" t="s">
        <v>21</v>
      </c>
      <c r="B10" s="257" t="s">
        <v>157</v>
      </c>
      <c r="C10" s="260">
        <f>(C8*1000000)/C9</f>
        <v>1264.0170974395648</v>
      </c>
      <c r="D10" s="260"/>
      <c r="E10" s="260"/>
      <c r="F10" s="260"/>
      <c r="G10" s="260"/>
      <c r="H10" s="260">
        <f t="shared" ref="H10" si="0">(H8*1000000)/H9</f>
        <v>1340.7764004463447</v>
      </c>
      <c r="I10" s="260"/>
      <c r="J10" s="260"/>
      <c r="K10" s="260">
        <f t="shared" ref="K10:AG10" si="1">(K8*1000000)/K9</f>
        <v>1371.180001160468</v>
      </c>
      <c r="L10" s="260">
        <f t="shared" si="1"/>
        <v>1367.3975627628929</v>
      </c>
      <c r="M10" s="260">
        <f t="shared" si="1"/>
        <v>1361.9039837112796</v>
      </c>
      <c r="N10" s="260">
        <f t="shared" si="1"/>
        <v>1357.7056070173169</v>
      </c>
      <c r="O10" s="260">
        <f t="shared" si="1"/>
        <v>1347.0964801138207</v>
      </c>
      <c r="P10" s="260">
        <f t="shared" si="1"/>
        <v>1326.9211616370187</v>
      </c>
      <c r="Q10" s="260">
        <f t="shared" si="1"/>
        <v>1305.9611972813054</v>
      </c>
      <c r="R10" s="260">
        <f>(R8*1000000)/R9</f>
        <v>1270.7880110414667</v>
      </c>
      <c r="S10" s="260">
        <f t="shared" si="1"/>
        <v>1237.183209756555</v>
      </c>
      <c r="T10" s="260">
        <f t="shared" si="1"/>
        <v>1200.8291970577375</v>
      </c>
      <c r="U10" s="260">
        <f t="shared" si="1"/>
        <v>1115.1506598022413</v>
      </c>
      <c r="V10" s="260">
        <f t="shared" si="1"/>
        <v>979.60695572456177</v>
      </c>
      <c r="W10" s="260">
        <f t="shared" si="1"/>
        <v>789.74552396391732</v>
      </c>
      <c r="X10" s="260">
        <f t="shared" si="1"/>
        <v>752.61196176882106</v>
      </c>
      <c r="Y10" s="260">
        <f t="shared" si="1"/>
        <v>697.07533020299411</v>
      </c>
      <c r="Z10" s="260">
        <f t="shared" si="1"/>
        <v>629.00317251187789</v>
      </c>
      <c r="AA10" s="260">
        <f t="shared" si="1"/>
        <v>421.0430656584594</v>
      </c>
      <c r="AB10" s="260">
        <f t="shared" si="1"/>
        <v>476.95473138072362</v>
      </c>
      <c r="AC10" s="260">
        <f t="shared" si="1"/>
        <v>452.00765609583522</v>
      </c>
      <c r="AD10" s="260">
        <f t="shared" si="1"/>
        <v>403.45011047265621</v>
      </c>
      <c r="AE10" s="260">
        <f t="shared" si="1"/>
        <v>443.20852474761978</v>
      </c>
      <c r="AF10" s="260">
        <f t="shared" si="1"/>
        <v>431.53040005798493</v>
      </c>
      <c r="AG10" s="393">
        <f t="shared" si="1"/>
        <v>424.39548702497422</v>
      </c>
      <c r="AH10" s="393">
        <f>(AH8*1000000)/AH9</f>
        <v>439.85029784908721</v>
      </c>
      <c r="AI10" s="395">
        <f>(AI8*1000000)/AI9</f>
        <v>402.57684741720135</v>
      </c>
    </row>
    <row r="11" spans="1:35" x14ac:dyDescent="0.25">
      <c r="A11" s="37" t="s">
        <v>168</v>
      </c>
      <c r="B11" s="37"/>
      <c r="C11" s="37"/>
      <c r="D11" s="37"/>
      <c r="E11" s="37"/>
      <c r="F11" s="37"/>
      <c r="G11" s="37"/>
      <c r="H11" s="37"/>
      <c r="I11" s="37"/>
    </row>
    <row r="12" spans="1:35" x14ac:dyDescent="0.25">
      <c r="A12" s="13" t="s">
        <v>453</v>
      </c>
    </row>
    <row r="13" spans="1:35" x14ac:dyDescent="0.25">
      <c r="A13" s="116" t="s">
        <v>263</v>
      </c>
    </row>
    <row r="14" spans="1:35" x14ac:dyDescent="0.25">
      <c r="C14" s="397"/>
      <c r="D14" s="397"/>
      <c r="E14" s="397"/>
      <c r="F14" s="397"/>
      <c r="G14" s="397"/>
      <c r="H14" s="397"/>
      <c r="I14" s="397"/>
      <c r="J14" s="397"/>
      <c r="K14" s="397"/>
      <c r="L14" s="397"/>
      <c r="M14" s="397"/>
      <c r="N14" s="397"/>
    </row>
    <row r="15" spans="1:35" ht="15.75" x14ac:dyDescent="0.25">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7"/>
      <c r="AD15" s="27"/>
      <c r="AE15" s="27"/>
      <c r="AF15" s="27"/>
      <c r="AG15" s="27"/>
      <c r="AH15" s="27"/>
      <c r="AI15" s="27"/>
    </row>
    <row r="16" spans="1:35" x14ac:dyDescent="0.25">
      <c r="AD16" s="398"/>
    </row>
    <row r="17" spans="3:35" x14ac:dyDescent="0.25">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9" spans="3:35" x14ac:dyDescent="0.25">
      <c r="C19" s="396"/>
      <c r="H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row>
  </sheetData>
  <phoneticPr fontId="51" type="noConversion"/>
  <hyperlinks>
    <hyperlink ref="A13" location="Contents!A1" display="Return to Contents Page" xr:uid="{00000000-0004-0000-1900-000000000000}"/>
    <hyperlink ref="A5" r:id="rId1" display="Greenhouse Gas Inventories for England, Scotland, Wales &amp; Northern Ireland: 1990-2022 |" xr:uid="{09C18DDF-20B6-4050-9D0D-D21844ACC52E}"/>
    <hyperlink ref="A6" r:id="rId2" xr:uid="{995CDBF9-FB97-4A51-B4F5-4D5914744E14}"/>
  </hyperlinks>
  <pageMargins left="0.25" right="0.25" top="0.75" bottom="0.75" header="0.3" footer="0.3"/>
  <pageSetup paperSize="9" scale="49" orientation="landscape" r:id="rId3"/>
  <tableParts count="1">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15"/>
  <sheetViews>
    <sheetView workbookViewId="0"/>
  </sheetViews>
  <sheetFormatPr defaultColWidth="11.42578125" defaultRowHeight="15" x14ac:dyDescent="0.25"/>
  <cols>
    <col min="1" max="1" width="57.5703125" customWidth="1"/>
    <col min="13" max="13" width="11.5703125" customWidth="1"/>
    <col min="19" max="19" width="11.140625" customWidth="1"/>
  </cols>
  <sheetData>
    <row r="1" spans="1:19" ht="17.25" x14ac:dyDescent="0.3">
      <c r="A1" s="275" t="s">
        <v>303</v>
      </c>
    </row>
    <row r="2" spans="1:19" s="8" customFormat="1" x14ac:dyDescent="0.25">
      <c r="A2" s="8" t="s">
        <v>478</v>
      </c>
    </row>
    <row r="3" spans="1:19" s="8" customFormat="1" x14ac:dyDescent="0.25">
      <c r="A3" s="8" t="s">
        <v>279</v>
      </c>
    </row>
    <row r="4" spans="1:19" s="8" customFormat="1" x14ac:dyDescent="0.25">
      <c r="A4" s="8" t="s">
        <v>0</v>
      </c>
    </row>
    <row r="5" spans="1:19" s="8" customFormat="1" x14ac:dyDescent="0.25">
      <c r="A5" s="116" t="s">
        <v>191</v>
      </c>
    </row>
    <row r="6" spans="1:19" s="8" customFormat="1" ht="15.75" x14ac:dyDescent="0.25">
      <c r="A6" s="263" t="s">
        <v>314</v>
      </c>
      <c r="B6" s="257" t="s">
        <v>20</v>
      </c>
      <c r="C6" s="248" t="s">
        <v>14</v>
      </c>
      <c r="D6" s="156" t="s">
        <v>15</v>
      </c>
      <c r="E6" s="156" t="s">
        <v>16</v>
      </c>
      <c r="F6" s="156" t="s">
        <v>17</v>
      </c>
      <c r="G6" s="156" t="s">
        <v>7</v>
      </c>
      <c r="H6" s="156" t="s">
        <v>8</v>
      </c>
      <c r="I6" s="156" t="s">
        <v>9</v>
      </c>
      <c r="J6" s="156" t="s">
        <v>18</v>
      </c>
      <c r="K6" s="156" t="s">
        <v>54</v>
      </c>
      <c r="L6" s="156" t="s">
        <v>125</v>
      </c>
      <c r="M6" s="156" t="s">
        <v>127</v>
      </c>
      <c r="N6" s="156" t="s">
        <v>134</v>
      </c>
      <c r="O6" s="156" t="s">
        <v>140</v>
      </c>
      <c r="P6" s="157" t="s">
        <v>164</v>
      </c>
      <c r="Q6" s="156" t="s">
        <v>174</v>
      </c>
      <c r="R6" s="156" t="s">
        <v>269</v>
      </c>
      <c r="S6" s="253" t="s">
        <v>367</v>
      </c>
    </row>
    <row r="7" spans="1:19" s="8" customFormat="1" ht="15.75" x14ac:dyDescent="0.25">
      <c r="A7" s="250" t="s">
        <v>22</v>
      </c>
      <c r="B7" s="70" t="s">
        <v>23</v>
      </c>
      <c r="C7" s="256">
        <v>1064090.25</v>
      </c>
      <c r="D7" s="63">
        <v>1061107.5729999999</v>
      </c>
      <c r="E7" s="63">
        <v>1017215.0880000001</v>
      </c>
      <c r="F7" s="63">
        <v>1004020.2129999999</v>
      </c>
      <c r="G7" s="63">
        <v>985175.85100000002</v>
      </c>
      <c r="H7" s="63">
        <v>949491.34299999999</v>
      </c>
      <c r="I7" s="63">
        <v>913546.27499999991</v>
      </c>
      <c r="J7" s="63">
        <v>924412.21600000001</v>
      </c>
      <c r="K7" s="63">
        <v>951422.66400000011</v>
      </c>
      <c r="L7" s="63">
        <v>969156.95500000007</v>
      </c>
      <c r="M7" s="99">
        <v>985993.77200000011</v>
      </c>
      <c r="N7" s="99">
        <v>977817.19200000004</v>
      </c>
      <c r="O7" s="99">
        <v>990233.08100000001</v>
      </c>
      <c r="P7" s="239">
        <v>998985.35900000005</v>
      </c>
      <c r="Q7" s="239">
        <v>1031169.1950000002</v>
      </c>
      <c r="R7" s="239">
        <v>1034637.3799999999</v>
      </c>
      <c r="S7" s="48">
        <v>971936</v>
      </c>
    </row>
    <row r="8" spans="1:19" s="8" customFormat="1" ht="15.75" x14ac:dyDescent="0.25">
      <c r="A8" s="250" t="s">
        <v>24</v>
      </c>
      <c r="B8" s="70" t="s">
        <v>23</v>
      </c>
      <c r="C8" s="256">
        <v>271730.48699999996</v>
      </c>
      <c r="D8" s="63">
        <v>306241.78200000001</v>
      </c>
      <c r="E8" s="63">
        <v>321457.30799999996</v>
      </c>
      <c r="F8" s="63">
        <v>332391.92099999997</v>
      </c>
      <c r="G8" s="63">
        <v>349928.65600000002</v>
      </c>
      <c r="H8" s="63">
        <v>364320.22499999998</v>
      </c>
      <c r="I8" s="63">
        <v>353961.37099999998</v>
      </c>
      <c r="J8" s="63">
        <v>375682.59400000004</v>
      </c>
      <c r="K8" s="63">
        <v>392961.78399999999</v>
      </c>
      <c r="L8" s="63">
        <v>404732.09600000002</v>
      </c>
      <c r="M8" s="99">
        <v>432846.56400000001</v>
      </c>
      <c r="N8" s="99">
        <v>464287.04800000007</v>
      </c>
      <c r="O8" s="99">
        <v>491519.72600000002</v>
      </c>
      <c r="P8" s="239">
        <v>509427</v>
      </c>
      <c r="Q8" s="239">
        <v>513221.04300000001</v>
      </c>
      <c r="R8" s="239">
        <v>511389.875</v>
      </c>
      <c r="S8" s="48">
        <v>482575</v>
      </c>
    </row>
    <row r="9" spans="1:19" s="8" customFormat="1" ht="15.75" x14ac:dyDescent="0.25">
      <c r="A9" s="250" t="s">
        <v>66</v>
      </c>
      <c r="B9" s="70" t="s">
        <v>23</v>
      </c>
      <c r="C9" s="256">
        <v>1.3959999999999999</v>
      </c>
      <c r="D9" s="63">
        <v>0.54700000000000004</v>
      </c>
      <c r="E9" s="63">
        <v>0</v>
      </c>
      <c r="F9" s="63">
        <v>4051.6760000000004</v>
      </c>
      <c r="G9" s="63">
        <v>14074.762000000002</v>
      </c>
      <c r="H9" s="63">
        <v>27589.797000000002</v>
      </c>
      <c r="I9" s="63">
        <v>63043.096999999994</v>
      </c>
      <c r="J9" s="63">
        <v>93381.537000000011</v>
      </c>
      <c r="K9" s="63">
        <v>141835.34699999995</v>
      </c>
      <c r="L9" s="63">
        <v>170912.90699999998</v>
      </c>
      <c r="M9" s="48">
        <v>182033.96599999999</v>
      </c>
      <c r="N9" s="48">
        <v>179898.55</v>
      </c>
      <c r="O9" s="48">
        <v>192537.05200000003</v>
      </c>
      <c r="P9" s="161">
        <v>220978</v>
      </c>
      <c r="Q9" s="161">
        <v>253180.11200000002</v>
      </c>
      <c r="R9" s="161">
        <v>240338.75200000001</v>
      </c>
      <c r="S9" s="48">
        <v>247270</v>
      </c>
    </row>
    <row r="10" spans="1:19" s="8" customFormat="1" ht="15.75" x14ac:dyDescent="0.25">
      <c r="A10" s="250" t="s">
        <v>25</v>
      </c>
      <c r="B10" s="70" t="s">
        <v>23</v>
      </c>
      <c r="C10" s="256">
        <v>786951.27800000005</v>
      </c>
      <c r="D10" s="240">
        <v>749228.42799999996</v>
      </c>
      <c r="E10" s="240">
        <v>694904.00399999996</v>
      </c>
      <c r="F10" s="240">
        <v>663697.28199999989</v>
      </c>
      <c r="G10" s="240">
        <v>618531.06700000004</v>
      </c>
      <c r="H10" s="240">
        <v>551471.85400000005</v>
      </c>
      <c r="I10" s="240">
        <v>489437.27399999998</v>
      </c>
      <c r="J10" s="240">
        <v>448990.005</v>
      </c>
      <c r="K10" s="240">
        <v>412754.68200000003</v>
      </c>
      <c r="L10" s="240">
        <v>390256.027</v>
      </c>
      <c r="M10" s="241">
        <v>367483.57199999999</v>
      </c>
      <c r="N10" s="241">
        <v>319211.66999999993</v>
      </c>
      <c r="O10" s="241">
        <v>285905</v>
      </c>
      <c r="P10" s="242">
        <v>240220</v>
      </c>
      <c r="Q10" s="242">
        <v>234956.11</v>
      </c>
      <c r="R10" s="242">
        <v>257899.77800000002</v>
      </c>
      <c r="S10" s="337">
        <v>224879</v>
      </c>
    </row>
    <row r="11" spans="1:19" x14ac:dyDescent="0.25">
      <c r="A11" s="116" t="s">
        <v>263</v>
      </c>
    </row>
    <row r="15" spans="1:19" x14ac:dyDescent="0.25">
      <c r="B15" s="6"/>
      <c r="C15" s="6"/>
      <c r="D15" s="6"/>
    </row>
  </sheetData>
  <phoneticPr fontId="51" type="noConversion"/>
  <hyperlinks>
    <hyperlink ref="A5" r:id="rId1" xr:uid="{00000000-0004-0000-1A00-000000000000}"/>
    <hyperlink ref="A11" location="Contents!A1" display="Return to Contents Page" xr:uid="{00000000-0004-0000-1A00-000001000000}"/>
  </hyperlinks>
  <pageMargins left="0.25" right="0.25" top="0.75" bottom="0.75" header="0.3" footer="0.3"/>
  <pageSetup paperSize="9" scale="65"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5FC4-0BF3-4A97-9192-EB73E872C917}">
  <dimension ref="A1:C55"/>
  <sheetViews>
    <sheetView workbookViewId="0"/>
  </sheetViews>
  <sheetFormatPr defaultRowHeight="15" x14ac:dyDescent="0.25"/>
  <cols>
    <col min="1" max="1" width="74.42578125" customWidth="1"/>
    <col min="2" max="2" width="19.85546875" customWidth="1"/>
    <col min="3" max="3" width="16.42578125" customWidth="1"/>
  </cols>
  <sheetData>
    <row r="1" spans="1:3" ht="19.5" thickBot="1" x14ac:dyDescent="0.3">
      <c r="A1" s="363" t="s">
        <v>402</v>
      </c>
      <c r="B1" s="364" t="s">
        <v>403</v>
      </c>
      <c r="C1" s="365" t="s">
        <v>404</v>
      </c>
    </row>
    <row r="2" spans="1:3" ht="16.5" thickBot="1" x14ac:dyDescent="0.3">
      <c r="A2" s="366" t="s">
        <v>405</v>
      </c>
      <c r="B2" s="364"/>
      <c r="C2" s="365"/>
    </row>
    <row r="3" spans="1:3" ht="15.75" thickBot="1" x14ac:dyDescent="0.3">
      <c r="A3" s="367" t="s">
        <v>406</v>
      </c>
      <c r="B3" s="368" t="s">
        <v>407</v>
      </c>
      <c r="C3" s="369" t="s">
        <v>407</v>
      </c>
    </row>
    <row r="4" spans="1:3" ht="15.75" thickBot="1" x14ac:dyDescent="0.3">
      <c r="A4" s="367" t="s">
        <v>408</v>
      </c>
      <c r="B4" s="368" t="s">
        <v>407</v>
      </c>
      <c r="C4" s="368" t="s">
        <v>407</v>
      </c>
    </row>
    <row r="5" spans="1:3" ht="16.5" thickBot="1" x14ac:dyDescent="0.3">
      <c r="A5" s="366" t="s">
        <v>409</v>
      </c>
      <c r="B5" s="371"/>
      <c r="C5" s="372"/>
    </row>
    <row r="6" spans="1:3" ht="15.75" thickBot="1" x14ac:dyDescent="0.3">
      <c r="A6" s="367" t="s">
        <v>410</v>
      </c>
      <c r="B6" s="368" t="s">
        <v>407</v>
      </c>
      <c r="C6" s="368" t="s">
        <v>407</v>
      </c>
    </row>
    <row r="7" spans="1:3" ht="15.75" thickBot="1" x14ac:dyDescent="0.3">
      <c r="A7" s="373" t="s">
        <v>412</v>
      </c>
      <c r="B7" s="368" t="s">
        <v>407</v>
      </c>
      <c r="C7" s="368" t="s">
        <v>407</v>
      </c>
    </row>
    <row r="8" spans="1:3" ht="15.75" thickBot="1" x14ac:dyDescent="0.3">
      <c r="A8" s="373" t="s">
        <v>413</v>
      </c>
      <c r="B8" s="368" t="s">
        <v>407</v>
      </c>
      <c r="C8" s="369" t="s">
        <v>407</v>
      </c>
    </row>
    <row r="9" spans="1:3" ht="15.75" thickBot="1" x14ac:dyDescent="0.3">
      <c r="A9" s="373" t="s">
        <v>414</v>
      </c>
      <c r="B9" s="374" t="s">
        <v>411</v>
      </c>
      <c r="C9" s="374" t="s">
        <v>411</v>
      </c>
    </row>
    <row r="10" spans="1:3" ht="15.75" thickBot="1" x14ac:dyDescent="0.3">
      <c r="A10" s="373" t="s">
        <v>416</v>
      </c>
      <c r="B10" s="368" t="s">
        <v>407</v>
      </c>
      <c r="C10" s="368" t="s">
        <v>407</v>
      </c>
    </row>
    <row r="11" spans="1:3" ht="16.5" thickBot="1" x14ac:dyDescent="0.3">
      <c r="A11" s="366" t="s">
        <v>417</v>
      </c>
      <c r="B11" s="371"/>
      <c r="C11" s="372"/>
    </row>
    <row r="12" spans="1:3" ht="15.75" thickBot="1" x14ac:dyDescent="0.3">
      <c r="A12" s="367" t="s">
        <v>418</v>
      </c>
      <c r="B12" s="368" t="s">
        <v>407</v>
      </c>
      <c r="C12" s="368" t="s">
        <v>407</v>
      </c>
    </row>
    <row r="13" spans="1:3" ht="15.75" thickBot="1" x14ac:dyDescent="0.3">
      <c r="A13" s="373" t="s">
        <v>419</v>
      </c>
      <c r="B13" s="368" t="s">
        <v>407</v>
      </c>
      <c r="C13" s="376" t="s">
        <v>415</v>
      </c>
    </row>
    <row r="14" spans="1:3" ht="15.75" thickBot="1" x14ac:dyDescent="0.3">
      <c r="A14" s="373" t="s">
        <v>420</v>
      </c>
      <c r="B14" s="368" t="s">
        <v>407</v>
      </c>
      <c r="C14" s="369" t="s">
        <v>407</v>
      </c>
    </row>
    <row r="15" spans="1:3" ht="15.75" thickBot="1" x14ac:dyDescent="0.3">
      <c r="A15" s="373" t="s">
        <v>421</v>
      </c>
      <c r="B15" s="368" t="s">
        <v>407</v>
      </c>
      <c r="C15" s="369" t="s">
        <v>407</v>
      </c>
    </row>
    <row r="16" spans="1:3" ht="15.75" thickBot="1" x14ac:dyDescent="0.3">
      <c r="A16" s="373" t="s">
        <v>422</v>
      </c>
      <c r="B16" s="368" t="s">
        <v>407</v>
      </c>
      <c r="C16" s="369" t="s">
        <v>407</v>
      </c>
    </row>
    <row r="17" spans="1:3" ht="15.75" thickBot="1" x14ac:dyDescent="0.3">
      <c r="A17" s="373" t="s">
        <v>500</v>
      </c>
      <c r="B17" s="368" t="s">
        <v>407</v>
      </c>
      <c r="C17" s="368" t="s">
        <v>407</v>
      </c>
    </row>
    <row r="18" spans="1:3" ht="15.75" thickBot="1" x14ac:dyDescent="0.3">
      <c r="A18" s="373" t="s">
        <v>501</v>
      </c>
      <c r="B18" s="368" t="s">
        <v>407</v>
      </c>
      <c r="C18" s="375" t="s">
        <v>411</v>
      </c>
    </row>
    <row r="19" spans="1:3" ht="15.75" thickBot="1" x14ac:dyDescent="0.3">
      <c r="A19" s="373" t="s">
        <v>423</v>
      </c>
      <c r="B19" s="375" t="s">
        <v>411</v>
      </c>
      <c r="C19" s="376" t="s">
        <v>415</v>
      </c>
    </row>
    <row r="20" spans="1:3" ht="15.75" thickBot="1" x14ac:dyDescent="0.3">
      <c r="A20" s="373" t="s">
        <v>424</v>
      </c>
      <c r="B20" s="368" t="s">
        <v>407</v>
      </c>
      <c r="C20" s="369" t="s">
        <v>407</v>
      </c>
    </row>
    <row r="21" spans="1:3" ht="15.75" thickBot="1" x14ac:dyDescent="0.3">
      <c r="A21" s="373" t="s">
        <v>425</v>
      </c>
      <c r="B21" s="368" t="s">
        <v>407</v>
      </c>
      <c r="C21" s="369" t="s">
        <v>407</v>
      </c>
    </row>
    <row r="22" spans="1:3" ht="16.5" thickBot="1" x14ac:dyDescent="0.3">
      <c r="A22" s="377" t="s">
        <v>426</v>
      </c>
      <c r="B22" s="378"/>
      <c r="C22" s="379"/>
    </row>
    <row r="23" spans="1:3" ht="15.75" thickBot="1" x14ac:dyDescent="0.3">
      <c r="A23" s="373" t="s">
        <v>427</v>
      </c>
      <c r="B23" s="380" t="s">
        <v>411</v>
      </c>
      <c r="C23" s="381" t="s">
        <v>415</v>
      </c>
    </row>
    <row r="24" spans="1:3" ht="18.75" thickBot="1" x14ac:dyDescent="0.3">
      <c r="A24" s="373" t="s">
        <v>473</v>
      </c>
      <c r="B24" s="382" t="s">
        <v>407</v>
      </c>
      <c r="C24" s="383" t="s">
        <v>407</v>
      </c>
    </row>
    <row r="25" spans="1:3" ht="16.5" thickBot="1" x14ac:dyDescent="0.3">
      <c r="A25" s="366" t="s">
        <v>428</v>
      </c>
      <c r="B25" s="384"/>
      <c r="C25" s="385"/>
    </row>
    <row r="26" spans="1:3" ht="18.75" thickBot="1" x14ac:dyDescent="0.3">
      <c r="A26" s="367" t="s">
        <v>474</v>
      </c>
      <c r="B26" s="368" t="s">
        <v>407</v>
      </c>
      <c r="C26" s="369" t="s">
        <v>407</v>
      </c>
    </row>
    <row r="27" spans="1:3" ht="18.75" thickBot="1" x14ac:dyDescent="0.3">
      <c r="A27" s="367" t="s">
        <v>475</v>
      </c>
      <c r="B27" s="368" t="s">
        <v>407</v>
      </c>
      <c r="C27" s="369" t="s">
        <v>407</v>
      </c>
    </row>
    <row r="28" spans="1:3" ht="18.75" thickBot="1" x14ac:dyDescent="0.3">
      <c r="A28" s="367" t="s">
        <v>476</v>
      </c>
      <c r="B28" s="368" t="s">
        <v>407</v>
      </c>
      <c r="C28" s="369" t="s">
        <v>407</v>
      </c>
    </row>
    <row r="29" spans="1:3" ht="15.75" thickBot="1" x14ac:dyDescent="0.3">
      <c r="A29" s="367" t="s">
        <v>429</v>
      </c>
      <c r="B29" s="368" t="s">
        <v>407</v>
      </c>
      <c r="C29" s="368" t="s">
        <v>407</v>
      </c>
    </row>
    <row r="30" spans="1:3" ht="15.75" thickBot="1" x14ac:dyDescent="0.3">
      <c r="A30" s="373" t="s">
        <v>430</v>
      </c>
      <c r="B30" s="368" t="s">
        <v>407</v>
      </c>
      <c r="C30" s="370" t="s">
        <v>411</v>
      </c>
    </row>
    <row r="31" spans="1:3" ht="15.75" thickBot="1" x14ac:dyDescent="0.3">
      <c r="A31" s="373" t="s">
        <v>431</v>
      </c>
      <c r="B31" s="368" t="s">
        <v>407</v>
      </c>
      <c r="C31" s="370" t="s">
        <v>411</v>
      </c>
    </row>
    <row r="32" spans="1:3" ht="15.75" thickBot="1" x14ac:dyDescent="0.3">
      <c r="A32" s="373" t="s">
        <v>432</v>
      </c>
      <c r="B32" s="368" t="s">
        <v>407</v>
      </c>
      <c r="C32" s="370" t="s">
        <v>411</v>
      </c>
    </row>
    <row r="33" spans="1:3" ht="15.75" thickBot="1" x14ac:dyDescent="0.3">
      <c r="A33" s="373" t="s">
        <v>433</v>
      </c>
      <c r="B33" s="368" t="s">
        <v>407</v>
      </c>
      <c r="C33" s="370" t="s">
        <v>411</v>
      </c>
    </row>
    <row r="34" spans="1:3" ht="15.75" thickBot="1" x14ac:dyDescent="0.3">
      <c r="A34" s="373" t="s">
        <v>434</v>
      </c>
      <c r="B34" s="370" t="s">
        <v>411</v>
      </c>
      <c r="C34" s="370" t="s">
        <v>411</v>
      </c>
    </row>
    <row r="35" spans="1:3" ht="15.75" thickBot="1" x14ac:dyDescent="0.3">
      <c r="A35" s="373" t="s">
        <v>449</v>
      </c>
      <c r="B35" s="370" t="s">
        <v>411</v>
      </c>
      <c r="C35" s="368" t="s">
        <v>407</v>
      </c>
    </row>
    <row r="36" spans="1:3" ht="15.75" thickBot="1" x14ac:dyDescent="0.3">
      <c r="A36" s="373" t="s">
        <v>450</v>
      </c>
      <c r="B36" s="370" t="s">
        <v>411</v>
      </c>
      <c r="C36" s="376" t="s">
        <v>415</v>
      </c>
    </row>
    <row r="37" spans="1:3" ht="15.75" thickBot="1" x14ac:dyDescent="0.3">
      <c r="A37" s="373" t="s">
        <v>454</v>
      </c>
      <c r="B37" s="368" t="s">
        <v>407</v>
      </c>
      <c r="C37" s="369" t="s">
        <v>407</v>
      </c>
    </row>
    <row r="38" spans="1:3" ht="16.5" thickBot="1" x14ac:dyDescent="0.3">
      <c r="A38" s="366" t="s">
        <v>435</v>
      </c>
      <c r="B38" s="373"/>
      <c r="C38" s="386"/>
    </row>
    <row r="39" spans="1:3" ht="15.75" thickBot="1" x14ac:dyDescent="0.3">
      <c r="A39" s="367" t="s">
        <v>436</v>
      </c>
      <c r="B39" s="368" t="s">
        <v>407</v>
      </c>
      <c r="C39" s="376" t="s">
        <v>415</v>
      </c>
    </row>
    <row r="40" spans="1:3" ht="15.75" thickBot="1" x14ac:dyDescent="0.3">
      <c r="A40" s="373" t="s">
        <v>437</v>
      </c>
      <c r="B40" s="368" t="s">
        <v>407</v>
      </c>
      <c r="C40" s="370" t="s">
        <v>411</v>
      </c>
    </row>
    <row r="41" spans="1:3" ht="15.75" thickBot="1" x14ac:dyDescent="0.3">
      <c r="A41" s="373" t="s">
        <v>438</v>
      </c>
      <c r="B41" s="368" t="s">
        <v>407</v>
      </c>
      <c r="C41" s="369" t="s">
        <v>407</v>
      </c>
    </row>
    <row r="42" spans="1:3" ht="15.75" thickBot="1" x14ac:dyDescent="0.3">
      <c r="A42" s="373" t="s">
        <v>439</v>
      </c>
      <c r="B42" s="368" t="s">
        <v>407</v>
      </c>
      <c r="C42" s="370" t="s">
        <v>411</v>
      </c>
    </row>
    <row r="43" spans="1:3" ht="15.75" thickBot="1" x14ac:dyDescent="0.3">
      <c r="A43" s="373" t="s">
        <v>440</v>
      </c>
      <c r="B43" s="368" t="s">
        <v>407</v>
      </c>
      <c r="C43" s="376" t="s">
        <v>415</v>
      </c>
    </row>
    <row r="44" spans="1:3" ht="15.75" thickBot="1" x14ac:dyDescent="0.3">
      <c r="A44" s="373" t="s">
        <v>441</v>
      </c>
      <c r="B44" s="375" t="s">
        <v>411</v>
      </c>
      <c r="C44" s="376" t="s">
        <v>415</v>
      </c>
    </row>
    <row r="45" spans="1:3" ht="16.5" thickBot="1" x14ac:dyDescent="0.3">
      <c r="A45" s="366" t="s">
        <v>442</v>
      </c>
      <c r="B45" s="373"/>
      <c r="C45" s="386"/>
    </row>
    <row r="46" spans="1:3" ht="15.75" thickBot="1" x14ac:dyDescent="0.3">
      <c r="A46" s="367" t="s">
        <v>443</v>
      </c>
      <c r="B46" s="368" t="s">
        <v>407</v>
      </c>
      <c r="C46" s="369" t="s">
        <v>407</v>
      </c>
    </row>
    <row r="47" spans="1:3" ht="15.75" thickBot="1" x14ac:dyDescent="0.3">
      <c r="A47" s="373" t="s">
        <v>444</v>
      </c>
      <c r="B47" s="368" t="s">
        <v>407</v>
      </c>
      <c r="C47" s="369" t="s">
        <v>407</v>
      </c>
    </row>
    <row r="48" spans="1:3" ht="15.75" thickBot="1" x14ac:dyDescent="0.3">
      <c r="A48" s="373" t="s">
        <v>502</v>
      </c>
      <c r="B48" s="368" t="s">
        <v>407</v>
      </c>
      <c r="C48" s="376" t="s">
        <v>415</v>
      </c>
    </row>
    <row r="49" spans="1:3" ht="15.75" thickBot="1" x14ac:dyDescent="0.3">
      <c r="A49" s="373" t="s">
        <v>445</v>
      </c>
      <c r="B49" s="368" t="s">
        <v>407</v>
      </c>
      <c r="C49" s="369" t="s">
        <v>407</v>
      </c>
    </row>
    <row r="50" spans="1:3" x14ac:dyDescent="0.25">
      <c r="A50" s="387" t="s">
        <v>446</v>
      </c>
      <c r="B50" s="388" t="s">
        <v>407</v>
      </c>
      <c r="C50" s="389" t="s">
        <v>407</v>
      </c>
    </row>
    <row r="51" spans="1:3" x14ac:dyDescent="0.25">
      <c r="A51" s="37" t="s">
        <v>69</v>
      </c>
    </row>
    <row r="52" spans="1:3" ht="14.45" customHeight="1" x14ac:dyDescent="0.25">
      <c r="A52" s="37" t="s">
        <v>448</v>
      </c>
      <c r="B52" s="390"/>
      <c r="C52" s="390"/>
    </row>
    <row r="53" spans="1:3" ht="14.45" customHeight="1" x14ac:dyDescent="0.25">
      <c r="A53" s="37" t="s">
        <v>447</v>
      </c>
      <c r="B53" s="390"/>
      <c r="C53" s="390"/>
    </row>
    <row r="54" spans="1:3" x14ac:dyDescent="0.25">
      <c r="A54" s="37" t="s">
        <v>503</v>
      </c>
    </row>
    <row r="55" spans="1:3" x14ac:dyDescent="0.25">
      <c r="A55" s="3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9"/>
  <sheetViews>
    <sheetView workbookViewId="0"/>
  </sheetViews>
  <sheetFormatPr defaultColWidth="11.42578125" defaultRowHeight="15" x14ac:dyDescent="0.25"/>
  <cols>
    <col min="1" max="1" width="31.42578125" style="8" customWidth="1"/>
    <col min="2" max="2" width="13.140625" style="8" bestFit="1" customWidth="1"/>
    <col min="3" max="26" width="8.42578125" style="8" bestFit="1" customWidth="1"/>
    <col min="27" max="27" width="7.140625" style="8" bestFit="1" customWidth="1"/>
    <col min="28" max="16384" width="11.42578125" style="8"/>
  </cols>
  <sheetData>
    <row r="1" spans="1:27" ht="17.25" x14ac:dyDescent="0.25">
      <c r="A1" s="274" t="s">
        <v>278</v>
      </c>
    </row>
    <row r="2" spans="1:27" x14ac:dyDescent="0.25">
      <c r="A2" s="8" t="s">
        <v>461</v>
      </c>
    </row>
    <row r="3" spans="1:27" x14ac:dyDescent="0.25">
      <c r="A3" s="8" t="s">
        <v>279</v>
      </c>
    </row>
    <row r="4" spans="1:27" x14ac:dyDescent="0.25">
      <c r="A4" s="8" t="s">
        <v>0</v>
      </c>
    </row>
    <row r="5" spans="1:27" x14ac:dyDescent="0.25">
      <c r="A5" s="116" t="s">
        <v>477</v>
      </c>
      <c r="B5" s="342"/>
      <c r="C5" s="342"/>
      <c r="D5" s="342"/>
      <c r="E5" s="342"/>
      <c r="F5" s="342"/>
      <c r="G5" s="342"/>
    </row>
    <row r="6" spans="1:27" x14ac:dyDescent="0.25">
      <c r="A6" s="116" t="s">
        <v>166</v>
      </c>
    </row>
    <row r="7" spans="1:27" ht="15.75" x14ac:dyDescent="0.25">
      <c r="A7" s="155" t="s">
        <v>314</v>
      </c>
      <c r="B7" s="155" t="s">
        <v>20</v>
      </c>
      <c r="C7" s="156" t="s">
        <v>222</v>
      </c>
      <c r="D7" s="156" t="s">
        <v>223</v>
      </c>
      <c r="E7" s="156" t="s">
        <v>224</v>
      </c>
      <c r="F7" s="156" t="s">
        <v>225</v>
      </c>
      <c r="G7" s="156" t="s">
        <v>226</v>
      </c>
      <c r="H7" s="156" t="s">
        <v>227</v>
      </c>
      <c r="I7" s="156" t="s">
        <v>228</v>
      </c>
      <c r="J7" s="156" t="s">
        <v>229</v>
      </c>
      <c r="K7" s="156" t="s">
        <v>230</v>
      </c>
      <c r="L7" s="156" t="s">
        <v>231</v>
      </c>
      <c r="M7" s="156" t="s">
        <v>232</v>
      </c>
      <c r="N7" s="156" t="s">
        <v>233</v>
      </c>
      <c r="O7" s="156" t="s">
        <v>234</v>
      </c>
      <c r="P7" s="156" t="s">
        <v>235</v>
      </c>
      <c r="Q7" s="156" t="s">
        <v>236</v>
      </c>
      <c r="R7" s="156" t="s">
        <v>237</v>
      </c>
      <c r="S7" s="156" t="s">
        <v>148</v>
      </c>
      <c r="T7" s="156" t="s">
        <v>149</v>
      </c>
      <c r="U7" s="156" t="s">
        <v>150</v>
      </c>
      <c r="V7" s="156" t="s">
        <v>238</v>
      </c>
      <c r="W7" s="156" t="s">
        <v>239</v>
      </c>
      <c r="X7" s="157" t="s">
        <v>240</v>
      </c>
      <c r="Y7" s="157" t="s">
        <v>249</v>
      </c>
      <c r="Z7" s="156" t="s">
        <v>250</v>
      </c>
      <c r="AA7" s="324" t="s">
        <v>379</v>
      </c>
    </row>
    <row r="8" spans="1:27" ht="18.75" x14ac:dyDescent="0.25">
      <c r="A8" s="43" t="s">
        <v>122</v>
      </c>
      <c r="B8" s="43" t="s">
        <v>132</v>
      </c>
      <c r="C8" s="41">
        <v>27723.569755215722</v>
      </c>
      <c r="D8" s="41">
        <v>28105.532660058001</v>
      </c>
      <c r="E8" s="41">
        <v>27689.889933368275</v>
      </c>
      <c r="F8" s="41">
        <v>28111.226559943305</v>
      </c>
      <c r="G8" s="41">
        <v>25603.402336340165</v>
      </c>
      <c r="H8" s="41">
        <v>25869.724984908211</v>
      </c>
      <c r="I8" s="41">
        <v>25747.654823626126</v>
      </c>
      <c r="J8" s="41">
        <v>27026.501286415914</v>
      </c>
      <c r="K8" s="41">
        <v>27193.565565157143</v>
      </c>
      <c r="L8" s="41">
        <v>25960.768809334197</v>
      </c>
      <c r="M8" s="41">
        <v>25521.724609649194</v>
      </c>
      <c r="N8" s="41">
        <v>23771.909585073481</v>
      </c>
      <c r="O8" s="41">
        <v>24381.471997207835</v>
      </c>
      <c r="P8" s="41">
        <v>23124.338631477949</v>
      </c>
      <c r="Q8" s="41">
        <v>23332.981069741174</v>
      </c>
      <c r="R8" s="41">
        <v>23407.76567713343</v>
      </c>
      <c r="S8" s="41">
        <v>22831.46491272829</v>
      </c>
      <c r="T8" s="41">
        <v>23360.860172318648</v>
      </c>
      <c r="U8" s="41">
        <v>23433.498648490229</v>
      </c>
      <c r="V8" s="41">
        <v>22714.620904087195</v>
      </c>
      <c r="W8" s="41">
        <v>22358.918619018372</v>
      </c>
      <c r="X8" s="41">
        <v>21976.563223822406</v>
      </c>
      <c r="Y8" s="41">
        <v>21151.079017270498</v>
      </c>
      <c r="Z8" s="41">
        <v>21987.775301529462</v>
      </c>
      <c r="AA8" s="48">
        <v>21328.413124159521</v>
      </c>
    </row>
    <row r="9" spans="1:27" ht="15.75" x14ac:dyDescent="0.25">
      <c r="A9" s="43" t="s">
        <v>124</v>
      </c>
      <c r="B9" s="43" t="s">
        <v>27</v>
      </c>
      <c r="C9" s="41">
        <v>19613</v>
      </c>
      <c r="D9" s="41">
        <v>20721</v>
      </c>
      <c r="E9" s="41">
        <v>22356</v>
      </c>
      <c r="F9" s="41">
        <v>23274</v>
      </c>
      <c r="G9" s="41">
        <v>24045</v>
      </c>
      <c r="H9" s="41">
        <v>25966</v>
      </c>
      <c r="I9" s="41">
        <v>27241</v>
      </c>
      <c r="J9" s="41">
        <v>28755</v>
      </c>
      <c r="K9" s="41">
        <v>30496</v>
      </c>
      <c r="L9" s="41">
        <v>31577</v>
      </c>
      <c r="M9" s="41">
        <v>31942</v>
      </c>
      <c r="N9" s="41">
        <v>31366</v>
      </c>
      <c r="O9" s="41">
        <v>31020</v>
      </c>
      <c r="P9" s="41">
        <v>31656</v>
      </c>
      <c r="Q9" s="41">
        <v>32973</v>
      </c>
      <c r="R9" s="41">
        <v>34040</v>
      </c>
      <c r="S9" s="41">
        <v>35117</v>
      </c>
      <c r="T9" s="41">
        <v>36403</v>
      </c>
      <c r="U9" s="41">
        <v>38590</v>
      </c>
      <c r="V9" s="41">
        <v>40166</v>
      </c>
      <c r="W9" s="40">
        <v>41406</v>
      </c>
      <c r="X9" s="154">
        <v>43816</v>
      </c>
      <c r="Y9" s="154">
        <v>42110</v>
      </c>
      <c r="Z9" s="40">
        <v>46193</v>
      </c>
      <c r="AA9" s="48">
        <v>49901</v>
      </c>
    </row>
    <row r="10" spans="1:27" ht="18.75" x14ac:dyDescent="0.25">
      <c r="A10" s="158" t="s">
        <v>121</v>
      </c>
      <c r="B10" s="158" t="s">
        <v>153</v>
      </c>
      <c r="C10" s="159">
        <f>C8/C9</f>
        <v>1.4135302990473524</v>
      </c>
      <c r="D10" s="159">
        <f t="shared" ref="D10:Y10" si="0">D8/D9</f>
        <v>1.3563791641358043</v>
      </c>
      <c r="E10" s="159">
        <f t="shared" si="0"/>
        <v>1.2385887427700963</v>
      </c>
      <c r="F10" s="159">
        <f t="shared" si="0"/>
        <v>1.2078382125953127</v>
      </c>
      <c r="G10" s="159">
        <f t="shared" si="0"/>
        <v>1.064811908352679</v>
      </c>
      <c r="H10" s="159">
        <f t="shared" si="0"/>
        <v>0.99629226622923095</v>
      </c>
      <c r="I10" s="159">
        <f t="shared" si="0"/>
        <v>0.94518023654146788</v>
      </c>
      <c r="J10" s="159">
        <f t="shared" si="0"/>
        <v>0.93988875974320685</v>
      </c>
      <c r="K10" s="159">
        <f t="shared" si="0"/>
        <v>0.89170925908831133</v>
      </c>
      <c r="L10" s="159">
        <f t="shared" si="0"/>
        <v>0.82214171103443001</v>
      </c>
      <c r="M10" s="159">
        <f t="shared" si="0"/>
        <v>0.7990020853312001</v>
      </c>
      <c r="N10" s="159">
        <f t="shared" si="0"/>
        <v>0.75788782710812608</v>
      </c>
      <c r="O10" s="159">
        <f t="shared" si="0"/>
        <v>0.78599200506795086</v>
      </c>
      <c r="P10" s="159">
        <f t="shared" si="0"/>
        <v>0.73048833180054173</v>
      </c>
      <c r="Q10" s="159">
        <f t="shared" si="0"/>
        <v>0.70763900978804395</v>
      </c>
      <c r="R10" s="159">
        <f t="shared" si="0"/>
        <v>0.68765469086760955</v>
      </c>
      <c r="S10" s="159">
        <f t="shared" si="0"/>
        <v>0.65015419633591398</v>
      </c>
      <c r="T10" s="159">
        <f t="shared" si="0"/>
        <v>0.6417289831145413</v>
      </c>
      <c r="U10" s="159">
        <f t="shared" si="0"/>
        <v>0.60724277399560067</v>
      </c>
      <c r="V10" s="159">
        <f t="shared" si="0"/>
        <v>0.56551862032781941</v>
      </c>
      <c r="W10" s="159">
        <f t="shared" si="0"/>
        <v>0.53999223829924092</v>
      </c>
      <c r="X10" s="159">
        <f t="shared" si="0"/>
        <v>0.50156479879090754</v>
      </c>
      <c r="Y10" s="159">
        <f t="shared" si="0"/>
        <v>0.50228161997792686</v>
      </c>
      <c r="Z10" s="159">
        <f>Z8/Z9</f>
        <v>0.47599799323554354</v>
      </c>
      <c r="AA10" s="159">
        <f>AA8/AA9</f>
        <v>0.42741454327888262</v>
      </c>
    </row>
    <row r="11" spans="1:27" x14ac:dyDescent="0.25">
      <c r="A11" s="8" t="s">
        <v>69</v>
      </c>
    </row>
    <row r="12" spans="1:27" x14ac:dyDescent="0.25">
      <c r="A12" s="8" t="s">
        <v>151</v>
      </c>
    </row>
    <row r="13" spans="1:27" x14ac:dyDescent="0.25">
      <c r="A13" s="8" t="s">
        <v>130</v>
      </c>
    </row>
    <row r="14" spans="1:27" x14ac:dyDescent="0.25">
      <c r="A14" s="116" t="s">
        <v>263</v>
      </c>
      <c r="B14"/>
      <c r="C14"/>
      <c r="D14"/>
      <c r="E14"/>
      <c r="F14"/>
      <c r="G14"/>
      <c r="H14"/>
      <c r="I14"/>
      <c r="J14"/>
      <c r="K14"/>
      <c r="L14"/>
      <c r="M14"/>
      <c r="N14"/>
      <c r="O14"/>
      <c r="P14"/>
      <c r="Q14"/>
      <c r="R14"/>
      <c r="S14"/>
      <c r="T14"/>
      <c r="U14"/>
      <c r="V14"/>
      <c r="W14"/>
    </row>
    <row r="15" spans="1:27" x14ac:dyDescent="0.25">
      <c r="A15"/>
      <c r="B15"/>
      <c r="C15"/>
      <c r="D15"/>
      <c r="E15"/>
      <c r="F15"/>
      <c r="G15"/>
      <c r="H15"/>
      <c r="I15"/>
      <c r="J15"/>
      <c r="K15"/>
      <c r="L15"/>
      <c r="M15"/>
      <c r="N15"/>
      <c r="O15"/>
      <c r="P15"/>
      <c r="Q15"/>
      <c r="R15"/>
      <c r="S15"/>
      <c r="T15"/>
      <c r="U15"/>
      <c r="V15"/>
      <c r="W15"/>
    </row>
    <row r="16" spans="1:27" x14ac:dyDescent="0.25">
      <c r="A16"/>
      <c r="B16"/>
      <c r="C16" s="269"/>
      <c r="D16"/>
      <c r="E16"/>
      <c r="F16"/>
      <c r="G16"/>
      <c r="H16"/>
      <c r="I16"/>
      <c r="J16"/>
      <c r="K16"/>
      <c r="L16"/>
      <c r="M16"/>
      <c r="N16"/>
      <c r="O16"/>
      <c r="P16"/>
      <c r="Q16"/>
      <c r="R16"/>
      <c r="S16"/>
      <c r="T16"/>
      <c r="U16"/>
      <c r="V16"/>
      <c r="W16"/>
    </row>
    <row r="17" spans="1:27" ht="15.75" x14ac:dyDescent="0.25">
      <c r="B17" s="338"/>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row>
    <row r="18" spans="1:27" x14ac:dyDescent="0.25">
      <c r="A18" s="9"/>
      <c r="U18" s="65"/>
    </row>
    <row r="19" spans="1:27" x14ac:dyDescent="0.25">
      <c r="U19" s="20"/>
    </row>
  </sheetData>
  <phoneticPr fontId="51" type="noConversion"/>
  <hyperlinks>
    <hyperlink ref="A6" r:id="rId1" xr:uid="{00000000-0004-0000-0100-000000000000}"/>
    <hyperlink ref="A14" location="Contents!A1" display="Return to Contents Page" xr:uid="{00000000-0004-0000-0100-000001000000}"/>
    <hyperlink ref="A5" r:id="rId2" display="Greenhouse Gas Inventories for England, Scotland, Wales &amp; Northern Ireland: 1990-2022 |" xr:uid="{63F25BA7-F49D-44E4-A5CB-4D6357CBF849}"/>
  </hyperlinks>
  <pageMargins left="0.25" right="0.25" top="0.75" bottom="0.75" header="0.3" footer="0.3"/>
  <pageSetup paperSize="9" scale="48" orientation="landscape" r:id="rId3"/>
  <ignoredErrors>
    <ignoredError sqref="Y10" evalError="1"/>
  </ignoredErrors>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5"/>
  <sheetViews>
    <sheetView workbookViewId="0"/>
  </sheetViews>
  <sheetFormatPr defaultColWidth="11.42578125" defaultRowHeight="15" x14ac:dyDescent="0.25"/>
  <cols>
    <col min="1" max="1" width="31.42578125" style="12" customWidth="1"/>
    <col min="2" max="2" width="17.85546875" style="8" customWidth="1"/>
    <col min="3" max="4" width="9.85546875" style="8" bestFit="1" customWidth="1"/>
    <col min="5" max="5" width="11.42578125" style="8"/>
    <col min="6" max="35" width="9.85546875" style="8" bestFit="1" customWidth="1"/>
    <col min="36" max="16384" width="11.42578125" style="8"/>
  </cols>
  <sheetData>
    <row r="1" spans="1:35" ht="17.25" x14ac:dyDescent="0.25">
      <c r="A1" s="274" t="s">
        <v>280</v>
      </c>
    </row>
    <row r="2" spans="1:35" x14ac:dyDescent="0.25">
      <c r="A2" s="12" t="s">
        <v>462</v>
      </c>
    </row>
    <row r="3" spans="1:35" x14ac:dyDescent="0.25">
      <c r="A3" s="12" t="s">
        <v>279</v>
      </c>
    </row>
    <row r="4" spans="1:35" x14ac:dyDescent="0.25">
      <c r="A4" s="37" t="s">
        <v>167</v>
      </c>
    </row>
    <row r="5" spans="1:35" x14ac:dyDescent="0.25">
      <c r="A5" s="116" t="s">
        <v>477</v>
      </c>
      <c r="B5" s="342"/>
      <c r="C5" s="342"/>
      <c r="D5" s="342"/>
      <c r="E5" s="342"/>
      <c r="F5" s="342"/>
    </row>
    <row r="6" spans="1:35" x14ac:dyDescent="0.25">
      <c r="A6" s="116" t="s">
        <v>468</v>
      </c>
      <c r="B6" s="342"/>
    </row>
    <row r="7" spans="1:35" ht="15.75" x14ac:dyDescent="0.25">
      <c r="A7" s="281" t="s">
        <v>314</v>
      </c>
      <c r="B7" s="162" t="s">
        <v>20</v>
      </c>
      <c r="C7" s="156" t="s">
        <v>241</v>
      </c>
      <c r="D7" s="156" t="s">
        <v>242</v>
      </c>
      <c r="E7" s="156" t="s">
        <v>243</v>
      </c>
      <c r="F7" s="156" t="s">
        <v>244</v>
      </c>
      <c r="G7" s="156" t="s">
        <v>245</v>
      </c>
      <c r="H7" s="156" t="s">
        <v>246</v>
      </c>
      <c r="I7" s="156" t="s">
        <v>247</v>
      </c>
      <c r="J7" s="156" t="s">
        <v>248</v>
      </c>
      <c r="K7" s="156" t="s">
        <v>222</v>
      </c>
      <c r="L7" s="156" t="s">
        <v>223</v>
      </c>
      <c r="M7" s="156" t="s">
        <v>224</v>
      </c>
      <c r="N7" s="156" t="s">
        <v>225</v>
      </c>
      <c r="O7" s="156" t="s">
        <v>226</v>
      </c>
      <c r="P7" s="156" t="s">
        <v>227</v>
      </c>
      <c r="Q7" s="156" t="s">
        <v>228</v>
      </c>
      <c r="R7" s="156" t="s">
        <v>229</v>
      </c>
      <c r="S7" s="156" t="s">
        <v>230</v>
      </c>
      <c r="T7" s="156" t="s">
        <v>231</v>
      </c>
      <c r="U7" s="156" t="s">
        <v>232</v>
      </c>
      <c r="V7" s="156" t="s">
        <v>233</v>
      </c>
      <c r="W7" s="156" t="s">
        <v>234</v>
      </c>
      <c r="X7" s="156" t="s">
        <v>235</v>
      </c>
      <c r="Y7" s="156" t="s">
        <v>236</v>
      </c>
      <c r="Z7" s="156" t="s">
        <v>237</v>
      </c>
      <c r="AA7" s="156" t="s">
        <v>148</v>
      </c>
      <c r="AB7" s="156" t="s">
        <v>149</v>
      </c>
      <c r="AC7" s="156" t="s">
        <v>150</v>
      </c>
      <c r="AD7" s="156" t="s">
        <v>238</v>
      </c>
      <c r="AE7" s="156" t="s">
        <v>239</v>
      </c>
      <c r="AF7" s="157" t="s">
        <v>240</v>
      </c>
      <c r="AG7" s="157" t="s">
        <v>249</v>
      </c>
      <c r="AH7" s="157" t="s">
        <v>250</v>
      </c>
      <c r="AI7" s="324" t="s">
        <v>379</v>
      </c>
    </row>
    <row r="8" spans="1:35" ht="18.75" x14ac:dyDescent="0.25">
      <c r="A8" s="49" t="s">
        <v>122</v>
      </c>
      <c r="B8" s="49" t="s">
        <v>132</v>
      </c>
      <c r="C8" s="45">
        <v>28982.811886096693</v>
      </c>
      <c r="D8" s="46"/>
      <c r="E8" s="46"/>
      <c r="F8" s="46"/>
      <c r="G8" s="46"/>
      <c r="H8" s="45">
        <v>28857.747163282442</v>
      </c>
      <c r="I8" s="46"/>
      <c r="J8" s="46"/>
      <c r="K8" s="45">
        <v>27723.569755215722</v>
      </c>
      <c r="L8" s="45">
        <v>28105.532660058001</v>
      </c>
      <c r="M8" s="45">
        <v>27689.889933368275</v>
      </c>
      <c r="N8" s="45">
        <v>28111.226559943305</v>
      </c>
      <c r="O8" s="45">
        <v>25603.402336340165</v>
      </c>
      <c r="P8" s="45">
        <v>25869.724984908211</v>
      </c>
      <c r="Q8" s="45">
        <v>25747.654823626126</v>
      </c>
      <c r="R8" s="45">
        <v>27026.501286415914</v>
      </c>
      <c r="S8" s="45">
        <v>27193.565565157143</v>
      </c>
      <c r="T8" s="45">
        <v>25960.768809334197</v>
      </c>
      <c r="U8" s="45">
        <v>25521.724609649194</v>
      </c>
      <c r="V8" s="45">
        <v>23771.909585073481</v>
      </c>
      <c r="W8" s="45">
        <v>24381.471997207835</v>
      </c>
      <c r="X8" s="45">
        <v>23124.338631477949</v>
      </c>
      <c r="Y8" s="45">
        <v>23332.981069741174</v>
      </c>
      <c r="Z8" s="45">
        <v>23407.76567713343</v>
      </c>
      <c r="AA8" s="45">
        <v>22831.46491272829</v>
      </c>
      <c r="AB8" s="45">
        <v>23360.860172318648</v>
      </c>
      <c r="AC8" s="45">
        <v>23433.498648490229</v>
      </c>
      <c r="AD8" s="45">
        <v>22714.620904087195</v>
      </c>
      <c r="AE8" s="45">
        <v>22358.918619018372</v>
      </c>
      <c r="AF8" s="160">
        <v>21976.563223822406</v>
      </c>
      <c r="AG8" s="160">
        <v>21151.079017270498</v>
      </c>
      <c r="AH8" s="160">
        <v>21987.775301529462</v>
      </c>
      <c r="AI8" s="48">
        <v>21328.413124159521</v>
      </c>
    </row>
    <row r="9" spans="1:35" ht="15.75" x14ac:dyDescent="0.25">
      <c r="A9" s="49" t="s">
        <v>120</v>
      </c>
      <c r="B9" s="49" t="s">
        <v>65</v>
      </c>
      <c r="C9" s="47">
        <v>1595595</v>
      </c>
      <c r="D9" s="47">
        <v>1607295</v>
      </c>
      <c r="E9" s="47">
        <v>1623263</v>
      </c>
      <c r="F9" s="47">
        <v>1635552</v>
      </c>
      <c r="G9" s="47">
        <v>1643707</v>
      </c>
      <c r="H9" s="47">
        <v>1649131</v>
      </c>
      <c r="I9" s="47">
        <v>1661751</v>
      </c>
      <c r="J9" s="47">
        <v>1671261</v>
      </c>
      <c r="K9" s="47">
        <v>1677769</v>
      </c>
      <c r="L9" s="47">
        <v>1679006</v>
      </c>
      <c r="M9" s="47">
        <v>1682944</v>
      </c>
      <c r="N9" s="47">
        <v>1688838</v>
      </c>
      <c r="O9" s="47">
        <v>1697534</v>
      </c>
      <c r="P9" s="47">
        <v>1704924</v>
      </c>
      <c r="Q9" s="47">
        <v>1714042</v>
      </c>
      <c r="R9" s="47">
        <v>1727733</v>
      </c>
      <c r="S9" s="47">
        <v>1743113</v>
      </c>
      <c r="T9" s="47">
        <v>1761683</v>
      </c>
      <c r="U9" s="47">
        <v>1779152</v>
      </c>
      <c r="V9" s="47">
        <v>1793333</v>
      </c>
      <c r="W9" s="47">
        <v>1804833</v>
      </c>
      <c r="X9" s="47">
        <v>1814318</v>
      </c>
      <c r="Y9" s="47">
        <v>1824603</v>
      </c>
      <c r="Z9" s="47">
        <v>1831677</v>
      </c>
      <c r="AA9" s="47">
        <v>1843186</v>
      </c>
      <c r="AB9" s="47">
        <v>1854943</v>
      </c>
      <c r="AC9" s="48">
        <v>1866042</v>
      </c>
      <c r="AD9" s="48">
        <v>1875178</v>
      </c>
      <c r="AE9" s="48">
        <v>1886259</v>
      </c>
      <c r="AF9" s="161">
        <v>1898519</v>
      </c>
      <c r="AG9" s="161">
        <v>1900523</v>
      </c>
      <c r="AH9" s="161">
        <v>1904564</v>
      </c>
      <c r="AI9" s="48">
        <v>1910543</v>
      </c>
    </row>
    <row r="10" spans="1:35" ht="18.75" x14ac:dyDescent="0.25">
      <c r="A10" s="163" t="s">
        <v>26</v>
      </c>
      <c r="B10" s="163" t="s">
        <v>154</v>
      </c>
      <c r="C10" s="164">
        <f>(C8*1000)/C9</f>
        <v>18.164265923430879</v>
      </c>
      <c r="D10" s="164"/>
      <c r="E10" s="164"/>
      <c r="F10" s="164"/>
      <c r="G10" s="164"/>
      <c r="H10" s="164">
        <f t="shared" ref="H10" si="0">(H8*1000)/H9</f>
        <v>17.498759748790388</v>
      </c>
      <c r="I10" s="164"/>
      <c r="J10" s="164"/>
      <c r="K10" s="164">
        <f t="shared" ref="K10" si="1">(K8*1000)/K9</f>
        <v>16.524068423731588</v>
      </c>
      <c r="L10" s="164">
        <f t="shared" ref="L10" si="2">(L8*1000)/L9</f>
        <v>16.739387864044559</v>
      </c>
      <c r="M10" s="164">
        <f t="shared" ref="M10" si="3">(M8*1000)/M9</f>
        <v>16.453244988168514</v>
      </c>
      <c r="N10" s="164">
        <f t="shared" ref="N10" si="4">(N8*1000)/N9</f>
        <v>16.64530674934085</v>
      </c>
      <c r="O10" s="164">
        <f t="shared" ref="O10" si="5">(O8*1000)/O9</f>
        <v>15.082703696267743</v>
      </c>
      <c r="P10" s="164">
        <f t="shared" ref="P10" si="6">(P8*1000)/P9</f>
        <v>15.173535585696612</v>
      </c>
      <c r="Q10" s="164">
        <f t="shared" ref="Q10" si="7">(Q8*1000)/Q9</f>
        <v>15.021600884707684</v>
      </c>
      <c r="R10" s="164">
        <f t="shared" ref="R10" si="8">(R8*1000)/R9</f>
        <v>15.642753415264925</v>
      </c>
      <c r="S10" s="164">
        <f t="shared" ref="S10" si="9">(S8*1000)/S9</f>
        <v>15.600575272605472</v>
      </c>
      <c r="T10" s="164">
        <f t="shared" ref="T10" si="10">(T8*1000)/T9</f>
        <v>14.736345193394156</v>
      </c>
      <c r="U10" s="164">
        <f t="shared" ref="U10" si="11">(U8*1000)/U9</f>
        <v>14.344881499528537</v>
      </c>
      <c r="V10" s="164">
        <f t="shared" ref="V10" si="12">(V8*1000)/V9</f>
        <v>13.255714128426501</v>
      </c>
      <c r="W10" s="164">
        <f t="shared" ref="W10" si="13">(W8*1000)/W9</f>
        <v>13.508990580961139</v>
      </c>
      <c r="X10" s="164">
        <f t="shared" ref="X10" si="14">(X8*1000)/X9</f>
        <v>12.745471649114405</v>
      </c>
      <c r="Y10" s="164">
        <f t="shared" ref="Y10" si="15">(Y8*1000)/Y9</f>
        <v>12.787976929634103</v>
      </c>
      <c r="Z10" s="164">
        <f t="shared" ref="Z10" si="16">(Z8*1000)/Z9</f>
        <v>12.779417810636607</v>
      </c>
      <c r="AA10" s="164">
        <f t="shared" ref="AA10" si="17">(AA8*1000)/AA9</f>
        <v>12.386956559309962</v>
      </c>
      <c r="AB10" s="164">
        <f t="shared" ref="AB10" si="18">(AB8*1000)/AB9</f>
        <v>12.593842599108786</v>
      </c>
      <c r="AC10" s="164">
        <f t="shared" ref="AC10" si="19">(AC8*1000)/AC9</f>
        <v>12.557862389212154</v>
      </c>
      <c r="AD10" s="164">
        <f t="shared" ref="AD10" si="20">(AD8*1000)/AD9</f>
        <v>12.113314524854276</v>
      </c>
      <c r="AE10" s="164">
        <f t="shared" ref="AE10" si="21">(AE8*1000)/AE9</f>
        <v>11.853578230252777</v>
      </c>
      <c r="AF10" s="164">
        <f t="shared" ref="AF10" si="22">(AF8*1000)/AF9</f>
        <v>11.575635126023183</v>
      </c>
      <c r="AG10" s="164">
        <f t="shared" ref="AG10:AI10" si="23">(AG8*1000)/AG9</f>
        <v>11.129083424547083</v>
      </c>
      <c r="AH10" s="340">
        <f t="shared" si="23"/>
        <v>11.544781536104569</v>
      </c>
      <c r="AI10" s="341">
        <f t="shared" si="23"/>
        <v>11.163534725028184</v>
      </c>
    </row>
    <row r="11" spans="1:35" x14ac:dyDescent="0.25">
      <c r="A11" s="8" t="s">
        <v>168</v>
      </c>
    </row>
    <row r="12" spans="1:35" x14ac:dyDescent="0.25">
      <c r="A12" s="12" t="s">
        <v>130</v>
      </c>
    </row>
    <row r="13" spans="1:35" customFormat="1" x14ac:dyDescent="0.25">
      <c r="A13" s="116" t="s">
        <v>263</v>
      </c>
    </row>
    <row r="14" spans="1:35" customFormat="1" ht="15.75" x14ac:dyDescent="0.25">
      <c r="C14" s="26"/>
      <c r="D14" s="26"/>
      <c r="E14" s="27"/>
      <c r="F14" s="8"/>
      <c r="G14" s="8"/>
      <c r="H14" s="8"/>
      <c r="W14" s="290"/>
      <c r="X14" s="6"/>
      <c r="AA14" s="304"/>
    </row>
    <row r="15" spans="1:35" ht="15.75" x14ac:dyDescent="0.25">
      <c r="C15" s="392"/>
      <c r="D15" s="26"/>
      <c r="E15" s="27"/>
      <c r="H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row>
  </sheetData>
  <phoneticPr fontId="51" type="noConversion"/>
  <hyperlinks>
    <hyperlink ref="A13" location="Contents!A1" display="Return to Contents Page" xr:uid="{00000000-0004-0000-0200-000001000000}"/>
    <hyperlink ref="A5" r:id="rId1" display="Greenhouse Gas Inventories for England, Scotland, Wales &amp; Northern Ireland: 1990-2022 |" xr:uid="{E0C67601-2D19-4691-B047-931878C1CF74}"/>
    <hyperlink ref="A6" r:id="rId2" xr:uid="{533506AE-71E4-4272-B680-71BAB1120569}"/>
  </hyperlinks>
  <pageMargins left="0.25" right="0.25" top="0.75" bottom="0.75" header="0.3" footer="0.3"/>
  <pageSetup paperSize="9" scale="49" orientation="landscape"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37"/>
  <sheetViews>
    <sheetView workbookViewId="0"/>
  </sheetViews>
  <sheetFormatPr defaultColWidth="11.42578125" defaultRowHeight="15" x14ac:dyDescent="0.25"/>
  <cols>
    <col min="1" max="1" width="27.140625" style="8" customWidth="1"/>
    <col min="2" max="2" width="14.42578125" style="8" customWidth="1"/>
    <col min="3" max="16" width="11.42578125" style="8"/>
    <col min="17" max="17" width="11.140625" style="8" customWidth="1"/>
    <col min="18" max="16384" width="11.42578125" style="8"/>
  </cols>
  <sheetData>
    <row r="1" spans="1:22" ht="17.25" x14ac:dyDescent="0.25">
      <c r="A1" s="274" t="s">
        <v>390</v>
      </c>
      <c r="B1" s="50"/>
    </row>
    <row r="2" spans="1:22" customFormat="1" x14ac:dyDescent="0.25">
      <c r="A2" t="s">
        <v>290</v>
      </c>
    </row>
    <row r="3" spans="1:22" ht="18.75" customHeight="1" x14ac:dyDescent="0.25">
      <c r="A3" t="s">
        <v>167</v>
      </c>
      <c r="B3" s="12"/>
      <c r="F3" s="5"/>
      <c r="G3" s="5"/>
      <c r="H3" s="5"/>
      <c r="I3" s="5"/>
      <c r="J3" s="5"/>
      <c r="K3" s="5"/>
      <c r="L3" s="5"/>
    </row>
    <row r="4" spans="1:22" ht="18.75" customHeight="1" x14ac:dyDescent="0.25">
      <c r="A4" s="116" t="s">
        <v>477</v>
      </c>
      <c r="B4" s="342"/>
      <c r="C4" s="342"/>
      <c r="D4" s="342"/>
      <c r="E4" s="342"/>
      <c r="F4" s="342"/>
      <c r="G4" s="5"/>
      <c r="H4" s="5"/>
      <c r="I4" s="5"/>
      <c r="J4" s="5"/>
      <c r="K4" s="5"/>
      <c r="L4" s="5"/>
    </row>
    <row r="5" spans="1:22" ht="18.75" customHeight="1" x14ac:dyDescent="0.25">
      <c r="A5" s="116" t="s">
        <v>171</v>
      </c>
      <c r="B5" s="343"/>
      <c r="F5" s="5"/>
      <c r="G5" s="5"/>
      <c r="H5" s="5"/>
      <c r="I5" s="5"/>
      <c r="J5" s="5"/>
      <c r="K5" s="5"/>
      <c r="L5" s="5"/>
    </row>
    <row r="6" spans="1:22" ht="18.75" customHeight="1" x14ac:dyDescent="0.25">
      <c r="A6" s="302" t="s">
        <v>392</v>
      </c>
      <c r="B6" s="12"/>
      <c r="F6" s="5"/>
      <c r="G6" s="5"/>
      <c r="H6" s="5"/>
      <c r="I6" s="5"/>
      <c r="J6" s="5"/>
      <c r="K6" s="5"/>
      <c r="L6" s="5"/>
    </row>
    <row r="7" spans="1:22" ht="18.75" customHeight="1" x14ac:dyDescent="0.25">
      <c r="A7" s="12" t="s">
        <v>463</v>
      </c>
      <c r="B7" s="12"/>
      <c r="F7" s="5"/>
      <c r="G7" s="5"/>
      <c r="H7" s="5"/>
      <c r="I7" s="5"/>
      <c r="J7" s="5"/>
      <c r="K7" s="5"/>
      <c r="L7" s="5"/>
    </row>
    <row r="8" spans="1:22" ht="15.75" x14ac:dyDescent="0.25">
      <c r="A8" s="162" t="s">
        <v>314</v>
      </c>
      <c r="B8" s="162" t="s">
        <v>20</v>
      </c>
      <c r="C8" s="156" t="s">
        <v>228</v>
      </c>
      <c r="D8" s="156" t="s">
        <v>229</v>
      </c>
      <c r="E8" s="156" t="s">
        <v>230</v>
      </c>
      <c r="F8" s="156" t="s">
        <v>231</v>
      </c>
      <c r="G8" s="156" t="s">
        <v>232</v>
      </c>
      <c r="H8" s="156" t="s">
        <v>233</v>
      </c>
      <c r="I8" s="156" t="s">
        <v>234</v>
      </c>
      <c r="J8" s="156" t="s">
        <v>235</v>
      </c>
      <c r="K8" s="156" t="s">
        <v>236</v>
      </c>
      <c r="L8" s="156" t="s">
        <v>237</v>
      </c>
      <c r="M8" s="156" t="s">
        <v>148</v>
      </c>
      <c r="N8" s="156" t="s">
        <v>149</v>
      </c>
      <c r="O8" s="156" t="s">
        <v>150</v>
      </c>
      <c r="P8" s="156" t="s">
        <v>238</v>
      </c>
      <c r="Q8" s="156" t="s">
        <v>239</v>
      </c>
      <c r="R8" s="157" t="s">
        <v>240</v>
      </c>
      <c r="S8" s="157" t="s">
        <v>249</v>
      </c>
      <c r="T8" s="157" t="s">
        <v>250</v>
      </c>
      <c r="U8" s="324" t="s">
        <v>379</v>
      </c>
    </row>
    <row r="9" spans="1:22" ht="18.75" x14ac:dyDescent="0.35">
      <c r="A9" s="42" t="s">
        <v>485</v>
      </c>
      <c r="B9" s="42" t="s">
        <v>132</v>
      </c>
      <c r="C9" s="57">
        <v>4876.3045432026975</v>
      </c>
      <c r="D9" s="57">
        <v>5398.299807407112</v>
      </c>
      <c r="E9" s="57">
        <v>5728.0035270589442</v>
      </c>
      <c r="F9" s="58">
        <v>4651.2886306069176</v>
      </c>
      <c r="G9" s="58">
        <v>4838.0231717618744</v>
      </c>
      <c r="H9" s="58">
        <v>3685.1773078656156</v>
      </c>
      <c r="I9" s="58">
        <v>3938.5502469468925</v>
      </c>
      <c r="J9" s="58">
        <v>3726.971598692834</v>
      </c>
      <c r="K9" s="58">
        <v>3856.3907003102895</v>
      </c>
      <c r="L9" s="48">
        <v>4055.7286208694072</v>
      </c>
      <c r="M9" s="48">
        <v>3815.60724525362</v>
      </c>
      <c r="N9" s="48">
        <v>3815.0731737369319</v>
      </c>
      <c r="O9" s="48">
        <v>4007.0746966154061</v>
      </c>
      <c r="P9" s="48">
        <v>3418.5386787968896</v>
      </c>
      <c r="Q9" s="48">
        <v>2904.4280822130845</v>
      </c>
      <c r="R9" s="48">
        <v>2772.6537822706259</v>
      </c>
      <c r="S9" s="57">
        <v>2861.5983983713304</v>
      </c>
      <c r="T9" s="57">
        <v>3075.8580581089896</v>
      </c>
      <c r="U9" s="48">
        <v>2978.6058176345427</v>
      </c>
    </row>
    <row r="10" spans="1:22" ht="15.75" x14ac:dyDescent="0.25">
      <c r="A10" s="42" t="s">
        <v>102</v>
      </c>
      <c r="B10" s="42" t="s">
        <v>1</v>
      </c>
      <c r="C10" s="57">
        <v>7727.1313</v>
      </c>
      <c r="D10" s="57">
        <v>8265.2080999999998</v>
      </c>
      <c r="E10" s="57">
        <v>8373.5048000000006</v>
      </c>
      <c r="F10" s="58">
        <v>8542.5213000000003</v>
      </c>
      <c r="G10" s="58">
        <v>8937.8096000000005</v>
      </c>
      <c r="H10" s="58">
        <v>8644.4120999999996</v>
      </c>
      <c r="I10" s="58">
        <v>8669.8945000000003</v>
      </c>
      <c r="J10" s="58">
        <v>8516.1406000000006</v>
      </c>
      <c r="K10" s="58">
        <v>8331.0228000000006</v>
      </c>
      <c r="L10" s="48">
        <v>8224.7085000000006</v>
      </c>
      <c r="M10" s="48">
        <v>7971.9512000000004</v>
      </c>
      <c r="N10" s="48">
        <v>8206.5941000000003</v>
      </c>
      <c r="O10" s="48">
        <v>8242.8485000000001</v>
      </c>
      <c r="P10" s="48">
        <v>8296.7329000000009</v>
      </c>
      <c r="Q10" s="335">
        <v>8582</v>
      </c>
      <c r="R10" s="335">
        <v>8419</v>
      </c>
      <c r="S10" s="335">
        <v>8307</v>
      </c>
      <c r="T10" s="48">
        <v>8421</v>
      </c>
      <c r="U10" s="48">
        <v>8215</v>
      </c>
    </row>
    <row r="11" spans="1:22" ht="18.75" x14ac:dyDescent="0.35">
      <c r="A11" s="165" t="s">
        <v>103</v>
      </c>
      <c r="B11" s="165" t="s">
        <v>255</v>
      </c>
      <c r="C11" s="166">
        <f>C9/C10*1000</f>
        <v>631.06272611191389</v>
      </c>
      <c r="D11" s="166">
        <f t="shared" ref="D11:U11" si="0">D9/D10*1000</f>
        <v>653.13537688265978</v>
      </c>
      <c r="E11" s="166">
        <f t="shared" si="0"/>
        <v>684.06284630767072</v>
      </c>
      <c r="F11" s="166">
        <f t="shared" si="0"/>
        <v>544.48662956297437</v>
      </c>
      <c r="G11" s="166">
        <f t="shared" si="0"/>
        <v>541.29852707556824</v>
      </c>
      <c r="H11" s="166">
        <f t="shared" si="0"/>
        <v>426.30745332763757</v>
      </c>
      <c r="I11" s="166">
        <f t="shared" si="0"/>
        <v>454.27891273035584</v>
      </c>
      <c r="J11" s="166">
        <f t="shared" si="0"/>
        <v>437.63622205730536</v>
      </c>
      <c r="K11" s="166">
        <f t="shared" si="0"/>
        <v>462.89522821979182</v>
      </c>
      <c r="L11" s="166">
        <f t="shared" si="0"/>
        <v>493.1151810267084</v>
      </c>
      <c r="M11" s="166">
        <f t="shared" si="0"/>
        <v>478.62902688787409</v>
      </c>
      <c r="N11" s="166">
        <f t="shared" si="0"/>
        <v>464.87898965746729</v>
      </c>
      <c r="O11" s="166">
        <f t="shared" si="0"/>
        <v>486.12742265193958</v>
      </c>
      <c r="P11" s="166">
        <f t="shared" si="0"/>
        <v>412.03431760432943</v>
      </c>
      <c r="Q11" s="166">
        <f t="shared" si="0"/>
        <v>338.43254278875372</v>
      </c>
      <c r="R11" s="166">
        <f t="shared" si="0"/>
        <v>329.33291154182513</v>
      </c>
      <c r="S11" s="166">
        <f t="shared" si="0"/>
        <v>344.48036576036242</v>
      </c>
      <c r="T11" s="166">
        <f t="shared" si="0"/>
        <v>365.26042727811296</v>
      </c>
      <c r="U11" s="166">
        <f t="shared" si="0"/>
        <v>362.58135333348059</v>
      </c>
      <c r="V11" s="52"/>
    </row>
    <row r="12" spans="1:22" ht="15.75" x14ac:dyDescent="0.25">
      <c r="A12" s="39"/>
      <c r="B12" s="39"/>
      <c r="C12" s="303"/>
      <c r="D12" s="303"/>
      <c r="E12" s="303"/>
      <c r="F12" s="303"/>
      <c r="G12" s="303"/>
      <c r="H12" s="303"/>
      <c r="I12" s="303"/>
      <c r="J12" s="303"/>
      <c r="K12" s="303"/>
      <c r="L12" s="303"/>
      <c r="M12" s="303"/>
      <c r="N12" s="303"/>
      <c r="O12" s="303"/>
      <c r="P12" s="303"/>
      <c r="Q12" s="303"/>
      <c r="R12" s="303"/>
      <c r="S12" s="303"/>
      <c r="T12" s="303"/>
      <c r="V12" s="52"/>
    </row>
    <row r="13" spans="1:22" ht="15.75" x14ac:dyDescent="0.25">
      <c r="A13" s="302" t="s">
        <v>393</v>
      </c>
      <c r="B13" s="12"/>
      <c r="F13" s="5"/>
      <c r="G13" s="5"/>
      <c r="H13" s="5"/>
      <c r="I13" s="5"/>
      <c r="J13" s="5"/>
      <c r="K13" s="5"/>
      <c r="L13" s="5"/>
      <c r="V13" s="52"/>
    </row>
    <row r="14" spans="1:22" x14ac:dyDescent="0.25">
      <c r="A14" s="12" t="s">
        <v>463</v>
      </c>
      <c r="B14" s="12"/>
      <c r="F14" s="5"/>
      <c r="G14" s="5"/>
      <c r="H14" s="5"/>
      <c r="I14" s="5"/>
      <c r="J14" s="5"/>
      <c r="K14" s="5"/>
      <c r="L14" s="5"/>
      <c r="V14" s="52"/>
    </row>
    <row r="15" spans="1:22" ht="15.75" x14ac:dyDescent="0.25">
      <c r="A15" s="162" t="s">
        <v>314</v>
      </c>
      <c r="B15" s="162" t="s">
        <v>20</v>
      </c>
      <c r="C15" s="156" t="s">
        <v>228</v>
      </c>
      <c r="D15" s="156" t="s">
        <v>229</v>
      </c>
      <c r="E15" s="156" t="s">
        <v>230</v>
      </c>
      <c r="F15" s="156" t="s">
        <v>231</v>
      </c>
      <c r="G15" s="156" t="s">
        <v>232</v>
      </c>
      <c r="H15" s="156" t="s">
        <v>233</v>
      </c>
      <c r="I15" s="156" t="s">
        <v>234</v>
      </c>
      <c r="J15" s="156" t="s">
        <v>235</v>
      </c>
      <c r="K15" s="156" t="s">
        <v>236</v>
      </c>
      <c r="L15" s="156" t="s">
        <v>237</v>
      </c>
      <c r="M15" s="156" t="s">
        <v>148</v>
      </c>
      <c r="N15" s="156" t="s">
        <v>149</v>
      </c>
      <c r="O15" s="156" t="s">
        <v>150</v>
      </c>
      <c r="P15" s="156" t="s">
        <v>238</v>
      </c>
      <c r="Q15" s="156" t="s">
        <v>239</v>
      </c>
      <c r="R15" s="157" t="s">
        <v>240</v>
      </c>
      <c r="S15" s="157" t="s">
        <v>249</v>
      </c>
      <c r="T15" s="157" t="s">
        <v>250</v>
      </c>
      <c r="U15" s="324" t="s">
        <v>379</v>
      </c>
      <c r="V15" s="52"/>
    </row>
    <row r="16" spans="1:22" ht="18.75" x14ac:dyDescent="0.35">
      <c r="A16" s="42" t="s">
        <v>485</v>
      </c>
      <c r="B16" s="42" t="s">
        <v>132</v>
      </c>
      <c r="C16" s="57">
        <v>4876.3045432026975</v>
      </c>
      <c r="D16" s="57">
        <v>5398.299807407112</v>
      </c>
      <c r="E16" s="57">
        <v>5728.0035270589442</v>
      </c>
      <c r="F16" s="58">
        <v>4651.2886306069176</v>
      </c>
      <c r="G16" s="58">
        <v>4838.0231717618744</v>
      </c>
      <c r="H16" s="58">
        <v>3685.1773078656156</v>
      </c>
      <c r="I16" s="58">
        <v>3938.5502469468925</v>
      </c>
      <c r="J16" s="58">
        <v>3726.971598692834</v>
      </c>
      <c r="K16" s="58">
        <v>3856.3907003102895</v>
      </c>
      <c r="L16" s="48">
        <v>4055.7286208694072</v>
      </c>
      <c r="M16" s="48">
        <v>3815.60724525362</v>
      </c>
      <c r="N16" s="48">
        <v>3815.0731737369319</v>
      </c>
      <c r="O16" s="48">
        <v>4007.0746966154061</v>
      </c>
      <c r="P16" s="48">
        <v>3418.5386787968896</v>
      </c>
      <c r="Q16" s="48">
        <v>2904.4280822130845</v>
      </c>
      <c r="R16" s="161">
        <v>2772.6537822706259</v>
      </c>
      <c r="S16" s="57">
        <v>2861.5983983713304</v>
      </c>
      <c r="T16" s="339">
        <v>3075.8580581089896</v>
      </c>
      <c r="U16" s="48">
        <v>2978.6058176345427</v>
      </c>
      <c r="V16" s="52"/>
    </row>
    <row r="17" spans="1:22" ht="15.75" x14ac:dyDescent="0.25">
      <c r="A17" s="42" t="s">
        <v>394</v>
      </c>
      <c r="B17" s="42" t="s">
        <v>1</v>
      </c>
      <c r="C17" s="57">
        <v>7412.4705000000013</v>
      </c>
      <c r="D17" s="57">
        <v>9620.2350999999981</v>
      </c>
      <c r="E17" s="57">
        <v>10246.037100000001</v>
      </c>
      <c r="F17" s="58">
        <v>9095.3582999999999</v>
      </c>
      <c r="G17" s="58">
        <v>9621.0609000000004</v>
      </c>
      <c r="H17" s="58">
        <v>8005.8332999999993</v>
      </c>
      <c r="I17" s="58">
        <v>7588.8791000000001</v>
      </c>
      <c r="J17" s="58">
        <v>8005.6399999999994</v>
      </c>
      <c r="K17" s="58">
        <v>7381.1848</v>
      </c>
      <c r="L17" s="48">
        <v>7782</v>
      </c>
      <c r="M17" s="48">
        <v>7880.2168000000001</v>
      </c>
      <c r="N17" s="48">
        <v>8760.7461999999996</v>
      </c>
      <c r="O17" s="48">
        <v>9193</v>
      </c>
      <c r="P17" s="48">
        <v>9707</v>
      </c>
      <c r="Q17" s="48">
        <v>9305</v>
      </c>
      <c r="R17" s="161">
        <v>9220</v>
      </c>
      <c r="S17" s="161">
        <v>9767</v>
      </c>
      <c r="T17" s="161">
        <v>9663</v>
      </c>
      <c r="U17" s="48">
        <v>10307</v>
      </c>
      <c r="V17" s="52"/>
    </row>
    <row r="18" spans="1:22" ht="18.75" x14ac:dyDescent="0.35">
      <c r="A18" s="165" t="s">
        <v>103</v>
      </c>
      <c r="B18" s="165" t="s">
        <v>255</v>
      </c>
      <c r="C18" s="166">
        <f>C16/C17*1000</f>
        <v>657.85146034681645</v>
      </c>
      <c r="D18" s="166">
        <f t="shared" ref="D18:U18" si="1">D16/D17*1000</f>
        <v>561.14011261607459</v>
      </c>
      <c r="E18" s="166">
        <f t="shared" si="1"/>
        <v>559.04575311941278</v>
      </c>
      <c r="F18" s="166">
        <f t="shared" si="1"/>
        <v>511.39146773436272</v>
      </c>
      <c r="G18" s="166">
        <f t="shared" si="1"/>
        <v>502.85755615182461</v>
      </c>
      <c r="H18" s="166">
        <f t="shared" si="1"/>
        <v>460.3115215833455</v>
      </c>
      <c r="I18" s="166">
        <f t="shared" si="1"/>
        <v>518.98972101781044</v>
      </c>
      <c r="J18" s="166">
        <f t="shared" si="1"/>
        <v>465.54324185109925</v>
      </c>
      <c r="K18" s="166">
        <f t="shared" si="1"/>
        <v>522.46228821019213</v>
      </c>
      <c r="L18" s="166">
        <f t="shared" si="1"/>
        <v>521.16790296445731</v>
      </c>
      <c r="M18" s="166">
        <f t="shared" si="1"/>
        <v>484.2007957514088</v>
      </c>
      <c r="N18" s="166">
        <f t="shared" si="1"/>
        <v>435.47354148176692</v>
      </c>
      <c r="O18" s="166">
        <f t="shared" si="1"/>
        <v>435.8832477554015</v>
      </c>
      <c r="P18" s="166">
        <f t="shared" si="1"/>
        <v>352.17252279766041</v>
      </c>
      <c r="Q18" s="166">
        <f t="shared" si="1"/>
        <v>312.13627965750504</v>
      </c>
      <c r="R18" s="166">
        <f t="shared" si="1"/>
        <v>300.72166835907007</v>
      </c>
      <c r="S18" s="166">
        <f t="shared" si="1"/>
        <v>292.98642350479474</v>
      </c>
      <c r="T18" s="166">
        <f t="shared" si="1"/>
        <v>318.31295230352788</v>
      </c>
      <c r="U18" s="166">
        <f t="shared" si="1"/>
        <v>288.988630797957</v>
      </c>
      <c r="V18" s="52"/>
    </row>
    <row r="19" spans="1:22" x14ac:dyDescent="0.25">
      <c r="A19" s="37" t="s">
        <v>169</v>
      </c>
      <c r="B19" s="37"/>
      <c r="C19" s="37"/>
      <c r="D19" s="37"/>
      <c r="E19" s="37"/>
      <c r="F19" s="37"/>
      <c r="G19" s="37"/>
      <c r="H19" s="37"/>
      <c r="J19" s="54"/>
      <c r="P19" s="51"/>
    </row>
    <row r="20" spans="1:22" x14ac:dyDescent="0.25">
      <c r="A20" s="37" t="s">
        <v>130</v>
      </c>
      <c r="B20" s="37"/>
      <c r="C20" s="37"/>
      <c r="D20" s="37"/>
      <c r="E20" s="37"/>
      <c r="F20" s="37"/>
      <c r="G20" s="37"/>
      <c r="H20" s="37"/>
    </row>
    <row r="21" spans="1:22" x14ac:dyDescent="0.25">
      <c r="A21" s="116" t="s">
        <v>263</v>
      </c>
      <c r="B21" s="37"/>
      <c r="C21" s="37"/>
      <c r="D21" s="37"/>
      <c r="E21" s="37"/>
      <c r="F21" s="37"/>
      <c r="G21" s="37"/>
      <c r="H21" s="37"/>
      <c r="I21" s="37"/>
      <c r="J21" s="37"/>
      <c r="K21" s="37"/>
      <c r="L21" s="37"/>
      <c r="M21" s="37"/>
      <c r="N21" s="37"/>
      <c r="O21" s="37"/>
    </row>
    <row r="22" spans="1:22" x14ac:dyDescent="0.25">
      <c r="A22" s="55"/>
      <c r="C22" s="294"/>
      <c r="D22" s="294"/>
      <c r="E22" s="294"/>
      <c r="F22" s="294"/>
      <c r="G22" s="294"/>
      <c r="H22" s="294"/>
      <c r="I22" s="294"/>
      <c r="J22" s="294"/>
      <c r="K22" s="294"/>
      <c r="L22" s="294"/>
      <c r="M22" s="294"/>
      <c r="N22" s="294"/>
      <c r="O22" s="294"/>
      <c r="P22" s="294"/>
      <c r="Q22" s="294"/>
      <c r="R22" s="294"/>
      <c r="S22" s="294"/>
      <c r="T22" s="294"/>
    </row>
    <row r="23" spans="1:22" x14ac:dyDescent="0.25">
      <c r="A23" s="55"/>
      <c r="C23" s="294"/>
      <c r="D23" s="294"/>
      <c r="E23" s="294"/>
      <c r="F23" s="294"/>
      <c r="G23" s="294"/>
      <c r="H23" s="294"/>
      <c r="I23" s="294"/>
      <c r="J23" s="294"/>
      <c r="K23" s="294"/>
      <c r="L23" s="20"/>
      <c r="M23" s="294"/>
      <c r="N23" s="294"/>
      <c r="O23" s="294"/>
      <c r="P23" s="294"/>
      <c r="Q23" s="294"/>
      <c r="R23" s="294"/>
      <c r="S23" s="294"/>
      <c r="T23" s="294"/>
    </row>
    <row r="24" spans="1:22" x14ac:dyDescent="0.25">
      <c r="A24" s="55"/>
      <c r="C24" s="294"/>
      <c r="D24" s="294"/>
      <c r="E24" s="294"/>
      <c r="F24" s="294"/>
      <c r="G24" s="294"/>
      <c r="H24" s="294"/>
      <c r="I24" s="294"/>
      <c r="J24" s="294"/>
      <c r="K24" s="294"/>
      <c r="L24" s="294"/>
      <c r="M24" s="294"/>
      <c r="N24" s="294"/>
      <c r="O24" s="294"/>
      <c r="P24" s="294"/>
      <c r="Q24" s="294"/>
      <c r="R24" s="294"/>
      <c r="S24" s="294"/>
      <c r="T24" s="294"/>
    </row>
    <row r="25" spans="1:22" x14ac:dyDescent="0.25">
      <c r="A25" s="116"/>
      <c r="B25" s="12"/>
      <c r="C25" s="16"/>
      <c r="D25" s="16"/>
      <c r="E25" s="16"/>
      <c r="F25" s="16"/>
      <c r="G25" s="16"/>
      <c r="H25" s="16"/>
      <c r="I25" s="16"/>
      <c r="J25" s="16"/>
      <c r="K25" s="16"/>
      <c r="L25" s="16"/>
      <c r="M25" s="16"/>
      <c r="N25" s="16"/>
      <c r="T25" s="28"/>
    </row>
    <row r="26" spans="1:22" x14ac:dyDescent="0.25">
      <c r="C26" s="16"/>
      <c r="D26" s="16"/>
      <c r="E26" s="16"/>
      <c r="F26" s="16"/>
      <c r="G26" s="16"/>
      <c r="H26" s="16"/>
      <c r="I26" s="16"/>
      <c r="J26" s="16"/>
      <c r="K26" s="16"/>
      <c r="L26" s="16"/>
      <c r="M26" s="16"/>
      <c r="N26" s="16"/>
      <c r="O26" s="16"/>
      <c r="P26" s="16"/>
      <c r="Q26" s="16"/>
      <c r="R26" s="16"/>
      <c r="S26" s="16"/>
      <c r="T26" s="16"/>
    </row>
    <row r="27" spans="1:22" x14ac:dyDescent="0.25">
      <c r="C27" s="28"/>
      <c r="D27" s="28"/>
    </row>
    <row r="28" spans="1:22" x14ac:dyDescent="0.25">
      <c r="A28" s="56"/>
      <c r="B28" s="56"/>
    </row>
    <row r="29" spans="1:22" x14ac:dyDescent="0.25">
      <c r="B29" s="28"/>
      <c r="C29" s="28"/>
      <c r="D29" s="28"/>
      <c r="E29" s="28"/>
      <c r="F29" s="28"/>
      <c r="G29" s="28"/>
      <c r="H29" s="28"/>
      <c r="I29" s="28"/>
      <c r="J29" s="28"/>
      <c r="K29" s="28"/>
      <c r="L29" s="28"/>
      <c r="M29" s="28"/>
      <c r="N29" s="28"/>
      <c r="O29" s="28"/>
      <c r="P29" s="28"/>
      <c r="Q29" s="28"/>
      <c r="R29" s="28"/>
      <c r="S29" s="28"/>
      <c r="T29" s="28"/>
    </row>
    <row r="30" spans="1:22" x14ac:dyDescent="0.25">
      <c r="B30" s="28"/>
      <c r="C30" s="28"/>
      <c r="D30" s="28"/>
      <c r="E30" s="28"/>
      <c r="F30" s="28"/>
      <c r="G30" s="28"/>
      <c r="H30" s="28"/>
      <c r="I30" s="28"/>
      <c r="J30" s="28"/>
      <c r="K30" s="28"/>
      <c r="L30" s="28"/>
      <c r="M30" s="28"/>
      <c r="N30" s="28"/>
      <c r="O30" s="28"/>
      <c r="P30" s="28"/>
      <c r="Q30" s="28"/>
      <c r="R30" s="28"/>
      <c r="S30" s="28"/>
      <c r="T30" s="28"/>
    </row>
    <row r="31" spans="1:22" x14ac:dyDescent="0.25">
      <c r="A31" s="55"/>
      <c r="B31" s="55"/>
    </row>
    <row r="34" spans="1:12" x14ac:dyDescent="0.25">
      <c r="F34" s="28"/>
      <c r="G34" s="28"/>
      <c r="H34" s="28"/>
      <c r="I34" s="28"/>
      <c r="J34" s="28"/>
      <c r="K34" s="28"/>
      <c r="L34" s="28"/>
    </row>
    <row r="35" spans="1:12" x14ac:dyDescent="0.25">
      <c r="F35" s="28"/>
      <c r="G35" s="28"/>
      <c r="H35" s="28"/>
      <c r="I35" s="28"/>
      <c r="J35" s="28"/>
      <c r="K35" s="28"/>
    </row>
    <row r="37" spans="1:12" x14ac:dyDescent="0.25">
      <c r="A37" s="55"/>
      <c r="B37" s="55"/>
    </row>
  </sheetData>
  <hyperlinks>
    <hyperlink ref="A21" location="Contents!A1" display="Return to Contents Page" xr:uid="{00000000-0004-0000-0300-000001000000}"/>
    <hyperlink ref="A4" r:id="rId1" display="Greenhouse Gas Inventories for England, Scotland, Wales &amp; Northern Ireland: 1990-2022 |" xr:uid="{A9EF26EE-7A8B-41AF-A552-7B9325577465}"/>
    <hyperlink ref="A5" r:id="rId2" xr:uid="{8989A63B-01FE-4D66-BBE5-5DBB0CB8037E}"/>
  </hyperlinks>
  <pageMargins left="0.25" right="0.25" top="0.75" bottom="0.75" header="0.3" footer="0.3"/>
  <pageSetup paperSize="9" scale="65" orientation="landscape"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0"/>
  <sheetViews>
    <sheetView workbookViewId="0"/>
  </sheetViews>
  <sheetFormatPr defaultColWidth="11.42578125" defaultRowHeight="15" x14ac:dyDescent="0.25"/>
  <cols>
    <col min="1" max="1" width="16.85546875" style="8" customWidth="1"/>
    <col min="2" max="19" width="11.42578125" style="8"/>
    <col min="20" max="20" width="11.5703125" style="8" customWidth="1"/>
    <col min="21" max="16384" width="11.42578125" style="8"/>
  </cols>
  <sheetData>
    <row r="1" spans="1:29" ht="17.25" x14ac:dyDescent="0.25">
      <c r="A1" s="274" t="s">
        <v>281</v>
      </c>
    </row>
    <row r="2" spans="1:29" ht="19.5" customHeight="1" x14ac:dyDescent="0.25">
      <c r="A2" s="12" t="s">
        <v>455</v>
      </c>
      <c r="B2" s="61"/>
      <c r="C2" s="61"/>
      <c r="E2" s="61"/>
      <c r="F2" s="61"/>
      <c r="G2" s="61"/>
      <c r="H2" s="61"/>
      <c r="I2" s="61"/>
      <c r="J2" s="61"/>
    </row>
    <row r="3" spans="1:29" x14ac:dyDescent="0.25">
      <c r="A3" s="12" t="s">
        <v>279</v>
      </c>
      <c r="B3" s="61"/>
      <c r="C3" s="61"/>
      <c r="D3" s="61"/>
      <c r="E3" s="61"/>
      <c r="F3" s="61"/>
      <c r="G3" s="61"/>
      <c r="H3" s="61"/>
      <c r="I3" s="61"/>
      <c r="J3" s="61"/>
      <c r="R3" s="21"/>
      <c r="S3" s="21"/>
      <c r="T3" s="21"/>
      <c r="U3" s="21"/>
      <c r="V3" s="21"/>
      <c r="W3" s="21"/>
      <c r="X3" s="21"/>
      <c r="Y3" s="21"/>
      <c r="Z3" s="21"/>
      <c r="AA3" s="21"/>
      <c r="AB3" s="21"/>
      <c r="AC3" s="21"/>
    </row>
    <row r="4" spans="1:29" x14ac:dyDescent="0.25">
      <c r="A4" s="37" t="s">
        <v>0</v>
      </c>
      <c r="B4" s="61"/>
      <c r="C4" s="61"/>
      <c r="D4" s="61"/>
      <c r="E4" s="61"/>
      <c r="F4" s="61"/>
      <c r="G4" s="61"/>
      <c r="H4" s="61"/>
      <c r="I4" s="61"/>
      <c r="J4" s="61"/>
      <c r="R4" s="21"/>
      <c r="S4" s="21"/>
      <c r="T4" s="21"/>
      <c r="U4" s="21"/>
      <c r="V4" s="21"/>
      <c r="W4" s="21"/>
      <c r="X4" s="21"/>
      <c r="Y4" s="21"/>
      <c r="Z4" s="21"/>
      <c r="AA4" s="21"/>
      <c r="AB4" s="21"/>
      <c r="AC4" s="21"/>
    </row>
    <row r="5" spans="1:29" x14ac:dyDescent="0.25">
      <c r="A5" s="116" t="s">
        <v>171</v>
      </c>
      <c r="B5" s="343"/>
      <c r="C5" s="61"/>
      <c r="D5" s="61"/>
      <c r="E5" s="61"/>
      <c r="F5" s="61"/>
      <c r="G5" s="61"/>
      <c r="H5" s="61"/>
      <c r="I5" s="61"/>
      <c r="J5" s="61"/>
      <c r="R5" s="21"/>
      <c r="S5" s="21"/>
      <c r="T5" s="21"/>
      <c r="U5" s="21"/>
      <c r="V5" s="21"/>
      <c r="W5" s="21"/>
      <c r="X5" s="21"/>
      <c r="Y5" s="21"/>
      <c r="Z5" s="21"/>
      <c r="AA5" s="21"/>
      <c r="AB5" s="21"/>
      <c r="AC5" s="21"/>
    </row>
    <row r="6" spans="1:29" ht="15.75" x14ac:dyDescent="0.25">
      <c r="A6" s="167" t="s">
        <v>6</v>
      </c>
      <c r="B6" s="168" t="s">
        <v>20</v>
      </c>
      <c r="C6" s="169" t="s">
        <v>228</v>
      </c>
      <c r="D6" s="169" t="s">
        <v>229</v>
      </c>
      <c r="E6" s="169" t="s">
        <v>230</v>
      </c>
      <c r="F6" s="169" t="s">
        <v>231</v>
      </c>
      <c r="G6" s="169" t="s">
        <v>232</v>
      </c>
      <c r="H6" s="169" t="s">
        <v>233</v>
      </c>
      <c r="I6" s="169" t="s">
        <v>234</v>
      </c>
      <c r="J6" s="169" t="s">
        <v>235</v>
      </c>
      <c r="K6" s="169" t="s">
        <v>236</v>
      </c>
      <c r="L6" s="169" t="s">
        <v>237</v>
      </c>
      <c r="M6" s="169" t="s">
        <v>148</v>
      </c>
      <c r="N6" s="169" t="s">
        <v>149</v>
      </c>
      <c r="O6" s="169" t="s">
        <v>150</v>
      </c>
      <c r="P6" s="169" t="s">
        <v>238</v>
      </c>
      <c r="Q6" s="169" t="s">
        <v>239</v>
      </c>
      <c r="R6" s="170" t="s">
        <v>240</v>
      </c>
      <c r="S6" s="169" t="s">
        <v>249</v>
      </c>
      <c r="T6" s="169" t="s">
        <v>250</v>
      </c>
      <c r="U6" s="325" t="s">
        <v>379</v>
      </c>
    </row>
    <row r="7" spans="1:29" ht="15.75" x14ac:dyDescent="0.25">
      <c r="A7" s="64" t="s">
        <v>2</v>
      </c>
      <c r="B7" s="60" t="s">
        <v>1</v>
      </c>
      <c r="C7" s="63">
        <v>2752.9495999999999</v>
      </c>
      <c r="D7" s="47">
        <v>2488.1042000000002</v>
      </c>
      <c r="E7" s="47">
        <v>2736.5897</v>
      </c>
      <c r="F7" s="47">
        <v>1887.1967999999999</v>
      </c>
      <c r="G7" s="47">
        <v>2076.989</v>
      </c>
      <c r="H7" s="47">
        <v>1401.9260999999999</v>
      </c>
      <c r="I7" s="47">
        <v>1806.2116000000001</v>
      </c>
      <c r="J7" s="47">
        <v>1407.4502</v>
      </c>
      <c r="K7" s="47">
        <v>2369.8836000000001</v>
      </c>
      <c r="L7" s="47">
        <v>2635.2593999999999</v>
      </c>
      <c r="M7" s="47">
        <v>2199.3670999999999</v>
      </c>
      <c r="N7" s="47">
        <v>2139.8042999999998</v>
      </c>
      <c r="O7" s="48">
        <v>2142.7782999999999</v>
      </c>
      <c r="P7" s="48">
        <v>1389.5826999999999</v>
      </c>
      <c r="Q7" s="48">
        <v>1334.4917</v>
      </c>
      <c r="R7" s="161">
        <v>906.54592285236811</v>
      </c>
      <c r="S7" s="268">
        <v>1191</v>
      </c>
      <c r="T7" s="268">
        <v>1369</v>
      </c>
      <c r="U7" s="268">
        <v>1126</v>
      </c>
      <c r="W7" s="20"/>
    </row>
    <row r="8" spans="1:29" ht="15.75" x14ac:dyDescent="0.25">
      <c r="A8" s="64" t="s">
        <v>3</v>
      </c>
      <c r="B8" s="60" t="s">
        <v>1</v>
      </c>
      <c r="C8" s="63">
        <v>387.54840000000002</v>
      </c>
      <c r="D8" s="47">
        <v>366.50369999999998</v>
      </c>
      <c r="E8" s="47">
        <v>321.95870000000002</v>
      </c>
      <c r="F8" s="47">
        <v>197.31180000000001</v>
      </c>
      <c r="G8" s="47">
        <v>369.72019999999998</v>
      </c>
      <c r="H8" s="47">
        <v>111.81010000000001</v>
      </c>
      <c r="I8" s="47">
        <v>138.44</v>
      </c>
      <c r="J8" s="47">
        <v>96.082300000000004</v>
      </c>
      <c r="K8" s="47">
        <v>94.707999999999998</v>
      </c>
      <c r="L8" s="47">
        <v>63.708399999999997</v>
      </c>
      <c r="M8" s="47">
        <v>63.264800000000001</v>
      </c>
      <c r="N8" s="47">
        <v>81.766400000000004</v>
      </c>
      <c r="O8" s="48">
        <v>104.99469999999999</v>
      </c>
      <c r="P8" s="48">
        <v>94.673699999999997</v>
      </c>
      <c r="Q8" s="48">
        <v>77</v>
      </c>
      <c r="R8" s="161">
        <v>54</v>
      </c>
      <c r="S8" s="48">
        <v>53</v>
      </c>
      <c r="T8" s="48">
        <v>26</v>
      </c>
      <c r="U8" s="48">
        <v>17</v>
      </c>
      <c r="W8" s="20"/>
    </row>
    <row r="9" spans="1:29" ht="15.75" x14ac:dyDescent="0.25">
      <c r="A9" s="64" t="s">
        <v>75</v>
      </c>
      <c r="B9" s="60" t="s">
        <v>1</v>
      </c>
      <c r="C9" s="63">
        <v>4119.3725000000004</v>
      </c>
      <c r="D9" s="47">
        <v>6494.3271999999997</v>
      </c>
      <c r="E9" s="47">
        <v>6837.3887000000004</v>
      </c>
      <c r="F9" s="47">
        <v>6611.2087000000001</v>
      </c>
      <c r="G9" s="47">
        <v>6568.3521000000001</v>
      </c>
      <c r="H9" s="47">
        <v>5674.3505999999998</v>
      </c>
      <c r="I9" s="47">
        <v>4882.7991000000002</v>
      </c>
      <c r="J9" s="47">
        <v>5397.2592999999997</v>
      </c>
      <c r="K9" s="47">
        <v>3732.6988999999999</v>
      </c>
      <c r="L9" s="47">
        <v>3559.2631999999999</v>
      </c>
      <c r="M9" s="47">
        <v>3918.1035999999999</v>
      </c>
      <c r="N9" s="47">
        <v>4301.9745999999996</v>
      </c>
      <c r="O9" s="48">
        <v>4596.6325999999999</v>
      </c>
      <c r="P9" s="48">
        <v>4919.6805999999997</v>
      </c>
      <c r="Q9" s="48">
        <v>3984.5538999999999</v>
      </c>
      <c r="R9" s="161">
        <v>4180</v>
      </c>
      <c r="S9" s="48">
        <v>1420</v>
      </c>
      <c r="T9" s="48">
        <v>4346</v>
      </c>
      <c r="U9" s="48">
        <v>4597</v>
      </c>
      <c r="W9" s="20"/>
    </row>
    <row r="10" spans="1:29" ht="15.75" x14ac:dyDescent="0.25">
      <c r="A10" s="64" t="s">
        <v>4</v>
      </c>
      <c r="B10" s="60" t="s">
        <v>1</v>
      </c>
      <c r="C10" s="63">
        <v>152.6</v>
      </c>
      <c r="D10" s="47">
        <v>271.3</v>
      </c>
      <c r="E10" s="47">
        <v>350.1</v>
      </c>
      <c r="F10" s="47">
        <v>399.64100000000002</v>
      </c>
      <c r="G10" s="47">
        <v>605.99959999999999</v>
      </c>
      <c r="H10" s="47">
        <v>817.74649999999997</v>
      </c>
      <c r="I10" s="47">
        <v>761.42840000000001</v>
      </c>
      <c r="J10" s="47">
        <v>1104.8481999999999</v>
      </c>
      <c r="K10" s="47">
        <v>1183.8942999999999</v>
      </c>
      <c r="L10" s="47">
        <v>1517.191</v>
      </c>
      <c r="M10" s="47">
        <v>1699.4812999999999</v>
      </c>
      <c r="N10" s="47">
        <v>2237.2008999999998</v>
      </c>
      <c r="O10" s="48">
        <v>2337.6176999999998</v>
      </c>
      <c r="P10" s="48">
        <v>3300.607</v>
      </c>
      <c r="Q10" s="48">
        <v>3908.69</v>
      </c>
      <c r="R10" s="161">
        <v>4080.03</v>
      </c>
      <c r="S10" s="48">
        <v>4404</v>
      </c>
      <c r="T10" s="48">
        <v>3923</v>
      </c>
      <c r="U10" s="48">
        <v>4567</v>
      </c>
      <c r="W10" s="20"/>
    </row>
    <row r="11" spans="1:29" ht="15.75" x14ac:dyDescent="0.25">
      <c r="A11" s="171" t="s">
        <v>5</v>
      </c>
      <c r="B11" s="172" t="s">
        <v>1</v>
      </c>
      <c r="C11" s="173">
        <f t="shared" ref="C11:T11" si="0">SUM(C7:C10)</f>
        <v>7412.4705000000013</v>
      </c>
      <c r="D11" s="173">
        <f t="shared" si="0"/>
        <v>9620.2350999999981</v>
      </c>
      <c r="E11" s="173">
        <f t="shared" si="0"/>
        <v>10246.037100000001</v>
      </c>
      <c r="F11" s="173">
        <f t="shared" si="0"/>
        <v>9095.3582999999999</v>
      </c>
      <c r="G11" s="173">
        <f t="shared" si="0"/>
        <v>9621.0609000000004</v>
      </c>
      <c r="H11" s="173">
        <f t="shared" si="0"/>
        <v>8005.8332999999993</v>
      </c>
      <c r="I11" s="173">
        <f t="shared" si="0"/>
        <v>7588.8791000000001</v>
      </c>
      <c r="J11" s="173">
        <f t="shared" si="0"/>
        <v>8005.6399999999994</v>
      </c>
      <c r="K11" s="173">
        <f t="shared" si="0"/>
        <v>7381.1848</v>
      </c>
      <c r="L11" s="173">
        <f t="shared" si="0"/>
        <v>7775.4219999999996</v>
      </c>
      <c r="M11" s="173">
        <f t="shared" si="0"/>
        <v>7880.2168000000001</v>
      </c>
      <c r="N11" s="173">
        <f t="shared" si="0"/>
        <v>8760.7461999999996</v>
      </c>
      <c r="O11" s="173">
        <f t="shared" si="0"/>
        <v>9182.0233000000007</v>
      </c>
      <c r="P11" s="173">
        <f t="shared" si="0"/>
        <v>9704.5439999999999</v>
      </c>
      <c r="Q11" s="173">
        <f t="shared" si="0"/>
        <v>9304.7356</v>
      </c>
      <c r="R11" s="173">
        <f t="shared" si="0"/>
        <v>9220.5759228523675</v>
      </c>
      <c r="S11" s="173">
        <f t="shared" si="0"/>
        <v>7068</v>
      </c>
      <c r="T11" s="173">
        <f t="shared" si="0"/>
        <v>9664</v>
      </c>
      <c r="U11" s="330">
        <f>SUM(U7:U10)</f>
        <v>10307</v>
      </c>
      <c r="W11" s="20"/>
    </row>
    <row r="12" spans="1:29" x14ac:dyDescent="0.25">
      <c r="A12" s="37" t="s">
        <v>168</v>
      </c>
      <c r="B12" s="37"/>
      <c r="C12" s="37"/>
      <c r="D12" s="37"/>
      <c r="E12" s="37"/>
      <c r="F12" s="37"/>
      <c r="G12" s="37"/>
      <c r="H12" s="37"/>
      <c r="I12" s="37"/>
      <c r="J12" s="37"/>
      <c r="K12" s="37"/>
      <c r="L12" s="37"/>
      <c r="M12" s="37"/>
      <c r="N12" s="37"/>
      <c r="O12" s="37"/>
      <c r="U12"/>
    </row>
    <row r="13" spans="1:29" x14ac:dyDescent="0.25">
      <c r="A13" s="37" t="s">
        <v>170</v>
      </c>
      <c r="B13" s="37"/>
      <c r="C13" s="37"/>
      <c r="D13" s="37"/>
      <c r="E13" s="37"/>
      <c r="F13" s="37"/>
      <c r="G13" s="37"/>
      <c r="H13" s="37"/>
      <c r="I13" s="37"/>
      <c r="J13" s="37"/>
      <c r="K13" s="37"/>
      <c r="L13" s="37"/>
      <c r="M13" s="37"/>
      <c r="N13" s="37"/>
      <c r="O13" s="37"/>
    </row>
    <row r="14" spans="1:29" x14ac:dyDescent="0.25">
      <c r="A14" s="37" t="s">
        <v>161</v>
      </c>
      <c r="B14" s="37"/>
      <c r="C14" s="37"/>
      <c r="D14" s="37"/>
      <c r="E14" s="37"/>
      <c r="F14" s="37"/>
      <c r="G14" s="37"/>
      <c r="H14" s="37"/>
      <c r="I14" s="37"/>
      <c r="J14" s="37"/>
      <c r="K14" s="37"/>
      <c r="L14" s="37"/>
      <c r="M14" s="37"/>
      <c r="N14" s="37"/>
      <c r="O14" s="37"/>
    </row>
    <row r="15" spans="1:29" x14ac:dyDescent="0.25">
      <c r="A15" s="37" t="s">
        <v>104</v>
      </c>
      <c r="B15" s="37"/>
      <c r="C15" s="37"/>
      <c r="D15" s="37"/>
      <c r="E15" s="37"/>
      <c r="F15" s="37"/>
      <c r="G15" s="37"/>
      <c r="H15" s="37"/>
      <c r="I15" s="37"/>
      <c r="J15" s="37"/>
      <c r="K15" s="37"/>
      <c r="L15" s="37"/>
      <c r="M15" s="37"/>
      <c r="N15" s="37"/>
      <c r="O15" s="37"/>
    </row>
    <row r="16" spans="1:29" x14ac:dyDescent="0.25">
      <c r="A16" s="116" t="s">
        <v>263</v>
      </c>
      <c r="B16" s="108"/>
      <c r="C16" s="108"/>
      <c r="D16" s="108"/>
      <c r="T16" s="21"/>
    </row>
    <row r="17" spans="1:26" x14ac:dyDescent="0.25">
      <c r="C17" s="21"/>
      <c r="D17" s="21"/>
      <c r="E17" s="21"/>
      <c r="F17" s="21"/>
      <c r="G17" s="21"/>
      <c r="H17" s="21"/>
      <c r="I17" s="21"/>
      <c r="J17" s="21"/>
      <c r="K17" s="21"/>
      <c r="L17" s="21"/>
      <c r="M17" s="21"/>
      <c r="N17" s="21"/>
      <c r="T17" s="20"/>
    </row>
    <row r="18" spans="1:26" ht="12.6" customHeight="1" x14ac:dyDescent="0.25">
      <c r="A18"/>
      <c r="B18"/>
      <c r="C18"/>
      <c r="D18"/>
      <c r="E18"/>
      <c r="F18"/>
      <c r="G18"/>
      <c r="H18"/>
      <c r="I18"/>
      <c r="J18"/>
      <c r="K18"/>
      <c r="L18"/>
      <c r="M18" s="16"/>
      <c r="N18" s="16"/>
      <c r="O18" s="16"/>
      <c r="P18" s="16"/>
      <c r="Q18" s="16"/>
      <c r="R18" s="16"/>
      <c r="S18" s="16"/>
      <c r="T18" s="16"/>
    </row>
    <row r="19" spans="1:26" x14ac:dyDescent="0.25">
      <c r="A19"/>
      <c r="B19"/>
      <c r="C19"/>
      <c r="D19"/>
      <c r="E19"/>
      <c r="F19"/>
      <c r="G19"/>
      <c r="H19"/>
      <c r="I19"/>
      <c r="J19"/>
      <c r="K19"/>
      <c r="L19"/>
      <c r="M19" s="16"/>
      <c r="N19" s="16"/>
      <c r="O19" s="16"/>
      <c r="P19" s="16"/>
      <c r="Q19" s="16"/>
      <c r="R19" s="16"/>
      <c r="S19" s="16"/>
      <c r="T19" s="16"/>
    </row>
    <row r="20" spans="1:26" x14ac:dyDescent="0.25">
      <c r="A20"/>
      <c r="B20"/>
      <c r="C20"/>
      <c r="D20"/>
      <c r="E20"/>
      <c r="F20"/>
      <c r="G20"/>
      <c r="H20"/>
      <c r="I20"/>
      <c r="J20"/>
      <c r="K20"/>
      <c r="L20"/>
      <c r="M20" s="16"/>
      <c r="N20" s="16"/>
      <c r="O20" s="16"/>
      <c r="P20" s="16"/>
      <c r="Q20" s="16"/>
      <c r="R20" s="16"/>
      <c r="S20" s="16"/>
      <c r="T20" s="16"/>
    </row>
    <row r="21" spans="1:26" x14ac:dyDescent="0.25">
      <c r="A21"/>
      <c r="B21"/>
      <c r="C21"/>
      <c r="D21"/>
      <c r="E21"/>
      <c r="F21"/>
      <c r="G21"/>
      <c r="H21"/>
      <c r="I21"/>
      <c r="J21"/>
      <c r="K21"/>
      <c r="L21"/>
      <c r="M21"/>
      <c r="N21"/>
      <c r="O21"/>
      <c r="P21"/>
      <c r="Q21"/>
      <c r="R21"/>
      <c r="S21"/>
      <c r="T21"/>
    </row>
    <row r="22" spans="1:26" x14ac:dyDescent="0.25">
      <c r="A22"/>
      <c r="B22"/>
      <c r="C22"/>
      <c r="D22"/>
      <c r="E22"/>
      <c r="F22"/>
      <c r="G22"/>
      <c r="H22"/>
      <c r="I22"/>
      <c r="J22"/>
      <c r="K22"/>
      <c r="L22"/>
      <c r="M22"/>
      <c r="N22"/>
      <c r="O22"/>
      <c r="P22"/>
      <c r="Q22"/>
      <c r="R22"/>
      <c r="S22"/>
      <c r="T22"/>
      <c r="U22" s="21"/>
      <c r="V22" s="21"/>
      <c r="W22" s="21"/>
      <c r="X22" s="21"/>
      <c r="Y22" s="21"/>
      <c r="Z22" s="21"/>
    </row>
    <row r="23" spans="1:26" x14ac:dyDescent="0.25">
      <c r="A23"/>
      <c r="B23"/>
      <c r="C23"/>
      <c r="D23"/>
      <c r="E23"/>
      <c r="F23"/>
      <c r="G23"/>
      <c r="H23"/>
      <c r="I23"/>
      <c r="J23"/>
      <c r="K23"/>
      <c r="L23"/>
      <c r="M23"/>
      <c r="N23"/>
      <c r="O23"/>
      <c r="P23"/>
      <c r="Q23"/>
      <c r="R23"/>
      <c r="S23"/>
      <c r="T23"/>
      <c r="U23" s="21"/>
      <c r="V23" s="21"/>
      <c r="W23" s="21"/>
      <c r="X23" s="21"/>
      <c r="Y23" s="21"/>
      <c r="Z23" s="21"/>
    </row>
    <row r="24" spans="1:26" x14ac:dyDescent="0.25">
      <c r="A24"/>
      <c r="B24"/>
      <c r="C24"/>
      <c r="D24"/>
      <c r="E24"/>
      <c r="F24"/>
      <c r="G24"/>
      <c r="H24"/>
      <c r="I24"/>
      <c r="J24"/>
      <c r="K24"/>
      <c r="L24"/>
      <c r="M24"/>
      <c r="N24"/>
      <c r="O24"/>
      <c r="P24"/>
      <c r="Q24"/>
      <c r="R24"/>
      <c r="S24"/>
      <c r="T24"/>
    </row>
    <row r="25" spans="1:26" x14ac:dyDescent="0.25">
      <c r="A25"/>
      <c r="B25"/>
      <c r="C25"/>
      <c r="D25"/>
      <c r="E25"/>
      <c r="F25"/>
      <c r="G25"/>
      <c r="H25"/>
      <c r="I25"/>
      <c r="J25"/>
      <c r="K25"/>
      <c r="L25"/>
      <c r="M25"/>
      <c r="N25"/>
      <c r="O25"/>
      <c r="P25"/>
      <c r="Q25"/>
      <c r="R25"/>
      <c r="S25"/>
      <c r="T25"/>
    </row>
    <row r="26" spans="1:26" x14ac:dyDescent="0.25">
      <c r="A26"/>
      <c r="B26"/>
      <c r="C26"/>
      <c r="D26"/>
      <c r="E26"/>
      <c r="F26"/>
      <c r="G26"/>
      <c r="H26"/>
      <c r="I26"/>
      <c r="J26"/>
      <c r="K26"/>
      <c r="L26"/>
      <c r="M26"/>
      <c r="N26"/>
      <c r="O26"/>
      <c r="P26"/>
      <c r="Q26"/>
      <c r="R26"/>
      <c r="S26"/>
      <c r="T26"/>
    </row>
    <row r="27" spans="1:26" x14ac:dyDescent="0.25">
      <c r="A27"/>
      <c r="B27"/>
      <c r="C27"/>
      <c r="D27"/>
      <c r="E27"/>
      <c r="F27"/>
      <c r="G27"/>
      <c r="H27"/>
      <c r="I27"/>
      <c r="J27"/>
      <c r="K27"/>
      <c r="L27"/>
    </row>
    <row r="28" spans="1:26" x14ac:dyDescent="0.25">
      <c r="A28"/>
      <c r="B28"/>
      <c r="C28"/>
      <c r="D28"/>
      <c r="E28"/>
      <c r="F28"/>
      <c r="G28"/>
      <c r="H28"/>
      <c r="I28"/>
      <c r="J28"/>
      <c r="K28"/>
      <c r="L28"/>
    </row>
    <row r="29" spans="1:26" x14ac:dyDescent="0.25">
      <c r="A29"/>
      <c r="B29"/>
      <c r="C29"/>
      <c r="D29"/>
      <c r="E29"/>
      <c r="F29"/>
      <c r="G29"/>
      <c r="H29"/>
      <c r="I29"/>
      <c r="J29"/>
      <c r="K29"/>
      <c r="L29"/>
    </row>
    <row r="30" spans="1:26" x14ac:dyDescent="0.25">
      <c r="A30"/>
      <c r="B30"/>
      <c r="C30"/>
      <c r="D30"/>
      <c r="E30"/>
      <c r="F30"/>
      <c r="G30"/>
      <c r="H30"/>
      <c r="I30"/>
      <c r="J30"/>
      <c r="K30"/>
      <c r="L30"/>
    </row>
  </sheetData>
  <phoneticPr fontId="51" type="noConversion"/>
  <hyperlinks>
    <hyperlink ref="A16" location="Contents!A1" display="Return to Contents Page" xr:uid="{00000000-0004-0000-0400-000000000000}"/>
    <hyperlink ref="A5" r:id="rId1" xr:uid="{DE2FE3F9-C641-4D0B-9BC6-1A46A3BB378F}"/>
  </hyperlinks>
  <pageMargins left="0.25" right="0.25" top="0.75" bottom="0.75" header="0.3" footer="0.3"/>
  <pageSetup paperSize="9" scale="69" orientation="landscape"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7"/>
  <sheetViews>
    <sheetView zoomScaleNormal="100" workbookViewId="0"/>
  </sheetViews>
  <sheetFormatPr defaultColWidth="11.42578125" defaultRowHeight="15" x14ac:dyDescent="0.25"/>
  <cols>
    <col min="1" max="1" width="28.42578125" style="8" customWidth="1"/>
    <col min="2" max="2" width="13.42578125" style="8" customWidth="1"/>
    <col min="3" max="16384" width="11.42578125" style="8"/>
  </cols>
  <sheetData>
    <row r="1" spans="1:21" ht="17.25" x14ac:dyDescent="0.25">
      <c r="A1" s="274" t="s">
        <v>282</v>
      </c>
    </row>
    <row r="2" spans="1:21" x14ac:dyDescent="0.25">
      <c r="A2" s="8" t="s">
        <v>464</v>
      </c>
      <c r="M2" s="4"/>
    </row>
    <row r="3" spans="1:21" x14ac:dyDescent="0.25">
      <c r="A3" s="8" t="s">
        <v>279</v>
      </c>
    </row>
    <row r="4" spans="1:21" x14ac:dyDescent="0.25">
      <c r="A4" s="37" t="s">
        <v>0</v>
      </c>
      <c r="B4" s="37"/>
      <c r="C4" s="37"/>
      <c r="D4" s="37"/>
      <c r="E4" s="37"/>
      <c r="F4" s="37"/>
      <c r="G4" s="37"/>
      <c r="H4" s="37"/>
      <c r="I4" s="37"/>
      <c r="J4" s="37"/>
      <c r="K4" s="37"/>
    </row>
    <row r="5" spans="1:21" customFormat="1" x14ac:dyDescent="0.25">
      <c r="A5" s="116" t="s">
        <v>477</v>
      </c>
      <c r="B5" s="342"/>
      <c r="C5" s="342"/>
      <c r="D5" s="342"/>
      <c r="E5" s="342"/>
      <c r="F5" s="342"/>
      <c r="O5" s="269"/>
    </row>
    <row r="6" spans="1:21" x14ac:dyDescent="0.25">
      <c r="A6" s="116" t="s">
        <v>194</v>
      </c>
      <c r="O6" s="72"/>
    </row>
    <row r="7" spans="1:21" ht="15.75" x14ac:dyDescent="0.25">
      <c r="A7" s="167" t="s">
        <v>314</v>
      </c>
      <c r="B7" s="168" t="s">
        <v>20</v>
      </c>
      <c r="C7" s="169" t="s">
        <v>232</v>
      </c>
      <c r="D7" s="169" t="s">
        <v>233</v>
      </c>
      <c r="E7" s="169" t="s">
        <v>234</v>
      </c>
      <c r="F7" s="169" t="s">
        <v>235</v>
      </c>
      <c r="G7" s="169" t="s">
        <v>236</v>
      </c>
      <c r="H7" s="169" t="s">
        <v>237</v>
      </c>
      <c r="I7" s="169" t="s">
        <v>148</v>
      </c>
      <c r="J7" s="169" t="s">
        <v>149</v>
      </c>
      <c r="K7" s="169" t="s">
        <v>150</v>
      </c>
      <c r="L7" s="169" t="s">
        <v>238</v>
      </c>
      <c r="M7" s="169" t="s">
        <v>239</v>
      </c>
      <c r="N7" s="170" t="s">
        <v>240</v>
      </c>
      <c r="O7" s="170" t="s">
        <v>249</v>
      </c>
      <c r="P7" s="170" t="s">
        <v>250</v>
      </c>
      <c r="Q7" s="325" t="s">
        <v>379</v>
      </c>
    </row>
    <row r="8" spans="1:21" ht="18.75" x14ac:dyDescent="0.25">
      <c r="A8" s="43" t="s">
        <v>58</v>
      </c>
      <c r="B8" s="44" t="s">
        <v>132</v>
      </c>
      <c r="C8" s="66">
        <v>2737.7819466017095</v>
      </c>
      <c r="D8" s="66">
        <v>2770.6675242618753</v>
      </c>
      <c r="E8" s="66">
        <v>3153.6002602711665</v>
      </c>
      <c r="F8" s="66">
        <v>2573.6250472921079</v>
      </c>
      <c r="G8" s="66">
        <v>2618.3034961913027</v>
      </c>
      <c r="H8" s="47">
        <v>2826.3014686576707</v>
      </c>
      <c r="I8" s="47">
        <v>2521.5073825188283</v>
      </c>
      <c r="J8" s="47">
        <v>2665.192717911912</v>
      </c>
      <c r="K8" s="48">
        <v>2754.9890189733082</v>
      </c>
      <c r="L8" s="48">
        <v>2752.0252451641063</v>
      </c>
      <c r="M8" s="48">
        <v>2841.3939075491039</v>
      </c>
      <c r="N8" s="161">
        <v>2766.8193454245738</v>
      </c>
      <c r="O8" s="161">
        <v>2829.7221889625139</v>
      </c>
      <c r="P8" s="161">
        <v>2933.8730575729764</v>
      </c>
      <c r="Q8" s="48">
        <v>2555.0964032766692</v>
      </c>
    </row>
    <row r="9" spans="1:21" ht="15.75" x14ac:dyDescent="0.25">
      <c r="A9" s="49" t="s">
        <v>57</v>
      </c>
      <c r="B9" s="44" t="s">
        <v>152</v>
      </c>
      <c r="C9" s="66">
        <v>728341</v>
      </c>
      <c r="D9" s="66">
        <v>740098</v>
      </c>
      <c r="E9" s="66">
        <v>750349</v>
      </c>
      <c r="F9" s="66">
        <v>756647</v>
      </c>
      <c r="G9" s="66">
        <v>758520</v>
      </c>
      <c r="H9" s="47">
        <v>762345</v>
      </c>
      <c r="I9" s="47">
        <v>767378</v>
      </c>
      <c r="J9" s="47">
        <v>771133</v>
      </c>
      <c r="K9" s="48">
        <v>776526</v>
      </c>
      <c r="L9" s="48">
        <v>783272</v>
      </c>
      <c r="M9" s="48">
        <v>790328</v>
      </c>
      <c r="N9" s="161">
        <v>798971</v>
      </c>
      <c r="O9" s="161">
        <v>807812</v>
      </c>
      <c r="P9" s="161">
        <v>814210</v>
      </c>
      <c r="Q9" s="331">
        <v>822083</v>
      </c>
      <c r="R9" s="21"/>
      <c r="S9" s="21"/>
      <c r="T9" s="21"/>
      <c r="U9" s="21"/>
    </row>
    <row r="10" spans="1:21" ht="18.75" x14ac:dyDescent="0.25">
      <c r="A10" s="163" t="s">
        <v>59</v>
      </c>
      <c r="B10" s="172" t="s">
        <v>155</v>
      </c>
      <c r="C10" s="175">
        <f>(C8*1000)/C9</f>
        <v>3.7589287800655318</v>
      </c>
      <c r="D10" s="175">
        <f t="shared" ref="D10:Q10" si="0">(D8*1000)/D9</f>
        <v>3.7436495224441568</v>
      </c>
      <c r="E10" s="175">
        <f t="shared" si="0"/>
        <v>4.202844623330166</v>
      </c>
      <c r="F10" s="175">
        <f t="shared" si="0"/>
        <v>3.4013549875861635</v>
      </c>
      <c r="G10" s="175">
        <f t="shared" si="0"/>
        <v>3.4518582188884972</v>
      </c>
      <c r="H10" s="175">
        <f t="shared" si="0"/>
        <v>3.7073785079690569</v>
      </c>
      <c r="I10" s="175">
        <f t="shared" si="0"/>
        <v>3.285873953278343</v>
      </c>
      <c r="J10" s="175">
        <f t="shared" si="0"/>
        <v>3.4562036871874398</v>
      </c>
      <c r="K10" s="175">
        <f t="shared" si="0"/>
        <v>3.5478387317015891</v>
      </c>
      <c r="L10" s="175">
        <f t="shared" si="0"/>
        <v>3.5134988167125929</v>
      </c>
      <c r="M10" s="175">
        <f t="shared" si="0"/>
        <v>3.595208454653136</v>
      </c>
      <c r="N10" s="175">
        <f t="shared" si="0"/>
        <v>3.4629784377963331</v>
      </c>
      <c r="O10" s="175">
        <f t="shared" si="0"/>
        <v>3.5029464639823549</v>
      </c>
      <c r="P10" s="175">
        <f t="shared" si="0"/>
        <v>3.6033370476572091</v>
      </c>
      <c r="Q10" s="175">
        <f t="shared" si="0"/>
        <v>3.1080759525214234</v>
      </c>
    </row>
    <row r="11" spans="1:21" x14ac:dyDescent="0.25">
      <c r="A11" s="37" t="s">
        <v>168</v>
      </c>
      <c r="B11" s="37"/>
      <c r="C11" s="37"/>
      <c r="D11" s="37"/>
      <c r="E11" s="37"/>
      <c r="F11" s="37"/>
      <c r="G11" s="37"/>
      <c r="H11" s="37"/>
      <c r="I11" s="37"/>
      <c r="J11" s="37"/>
      <c r="K11" s="37"/>
    </row>
    <row r="12" spans="1:21" x14ac:dyDescent="0.25">
      <c r="A12" s="37" t="s">
        <v>172</v>
      </c>
      <c r="B12" s="37"/>
      <c r="C12" s="37"/>
      <c r="D12" s="37"/>
      <c r="E12" s="37"/>
      <c r="F12" s="37"/>
      <c r="G12" s="37"/>
      <c r="H12" s="37"/>
      <c r="I12" s="37"/>
      <c r="J12" s="37"/>
      <c r="K12" s="37"/>
    </row>
    <row r="13" spans="1:21" x14ac:dyDescent="0.25">
      <c r="A13" s="37" t="s">
        <v>130</v>
      </c>
      <c r="B13" s="37"/>
      <c r="C13" s="37"/>
      <c r="D13" s="37"/>
      <c r="E13" s="37"/>
      <c r="F13" s="37"/>
      <c r="G13" s="37"/>
      <c r="H13" s="37"/>
      <c r="I13" s="37"/>
      <c r="J13" s="37"/>
      <c r="K13" s="37"/>
    </row>
    <row r="14" spans="1:21" x14ac:dyDescent="0.25">
      <c r="A14" s="116" t="s">
        <v>263</v>
      </c>
      <c r="C14" s="65"/>
      <c r="D14" s="65"/>
      <c r="E14" s="65"/>
      <c r="F14" s="65"/>
      <c r="G14" s="65"/>
      <c r="H14" s="65"/>
      <c r="I14" s="65"/>
      <c r="J14" s="65"/>
      <c r="K14" s="65"/>
      <c r="L14" s="65"/>
      <c r="M14" s="65"/>
      <c r="N14" s="65"/>
    </row>
    <row r="15" spans="1:21" x14ac:dyDescent="0.25">
      <c r="L15" s="65"/>
    </row>
    <row r="16" spans="1:21" x14ac:dyDescent="0.25">
      <c r="C16"/>
      <c r="D16"/>
      <c r="E16"/>
      <c r="F16"/>
      <c r="G16"/>
      <c r="H16"/>
      <c r="I16"/>
      <c r="J16"/>
      <c r="K16"/>
      <c r="L16" s="1"/>
      <c r="M16"/>
      <c r="N16"/>
      <c r="O16"/>
      <c r="P16"/>
      <c r="Q16"/>
      <c r="R16"/>
    </row>
    <row r="17" spans="3:18" x14ac:dyDescent="0.25">
      <c r="C17"/>
      <c r="D17"/>
      <c r="E17"/>
      <c r="F17"/>
      <c r="G17"/>
      <c r="H17"/>
      <c r="I17"/>
      <c r="J17"/>
      <c r="K17"/>
      <c r="L17"/>
      <c r="M17"/>
      <c r="N17"/>
      <c r="O17"/>
      <c r="P17"/>
      <c r="Q17"/>
      <c r="R17"/>
    </row>
  </sheetData>
  <phoneticPr fontId="51" type="noConversion"/>
  <hyperlinks>
    <hyperlink ref="A6" r:id="rId1" xr:uid="{00000000-0004-0000-0500-000000000000}"/>
    <hyperlink ref="A14" location="Contents!A1" display="Return to Contents Page" xr:uid="{00000000-0004-0000-0500-000001000000}"/>
    <hyperlink ref="A5" r:id="rId2" display="Greenhouse Gas Inventories for England, Scotland, Wales &amp; Northern Ireland: 1990-2022 |" xr:uid="{1B43DBEC-2BD0-46FB-864F-7AED9E592C3B}"/>
  </hyperlinks>
  <pageMargins left="0.25" right="0.25" top="0.75" bottom="0.75" header="0.3" footer="0.3"/>
  <pageSetup paperSize="9" scale="69" orientation="landscape"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2"/>
  <sheetViews>
    <sheetView workbookViewId="0"/>
  </sheetViews>
  <sheetFormatPr defaultColWidth="11.42578125" defaultRowHeight="15" x14ac:dyDescent="0.25"/>
  <cols>
    <col min="1" max="1" width="29.140625" style="8" customWidth="1"/>
    <col min="2" max="16384" width="11.42578125" style="8"/>
  </cols>
  <sheetData>
    <row r="1" spans="1:10" ht="17.25" x14ac:dyDescent="0.25">
      <c r="A1" s="274" t="s">
        <v>284</v>
      </c>
    </row>
    <row r="2" spans="1:10" x14ac:dyDescent="0.25">
      <c r="A2" s="8" t="s">
        <v>136</v>
      </c>
    </row>
    <row r="3" spans="1:10" x14ac:dyDescent="0.25">
      <c r="A3" s="8" t="s">
        <v>285</v>
      </c>
    </row>
    <row r="4" spans="1:10" x14ac:dyDescent="0.25">
      <c r="A4" s="8" t="s">
        <v>167</v>
      </c>
    </row>
    <row r="5" spans="1:10" x14ac:dyDescent="0.25">
      <c r="A5" s="116" t="s">
        <v>173</v>
      </c>
    </row>
    <row r="6" spans="1:10" ht="15" customHeight="1" x14ac:dyDescent="0.25">
      <c r="A6" s="162" t="s">
        <v>60</v>
      </c>
      <c r="B6" s="169" t="s">
        <v>225</v>
      </c>
      <c r="C6" s="169" t="s">
        <v>228</v>
      </c>
      <c r="D6" s="169" t="s">
        <v>230</v>
      </c>
      <c r="E6" s="169" t="s">
        <v>233</v>
      </c>
      <c r="F6" s="169" t="s">
        <v>235</v>
      </c>
      <c r="G6" s="170" t="s">
        <v>150</v>
      </c>
    </row>
    <row r="7" spans="1:10" ht="15.75" x14ac:dyDescent="0.25">
      <c r="A7" s="42" t="s">
        <v>10</v>
      </c>
      <c r="B7" s="69">
        <v>0.5</v>
      </c>
      <c r="C7" s="69">
        <v>0.59799999999999998</v>
      </c>
      <c r="D7" s="69">
        <v>0.61599999999999999</v>
      </c>
      <c r="E7" s="69">
        <v>0.64500000000000002</v>
      </c>
      <c r="F7" s="69">
        <v>0.66200000000000003</v>
      </c>
      <c r="G7" s="314">
        <v>0.65300000000000002</v>
      </c>
      <c r="H7" s="51"/>
      <c r="I7" s="65"/>
      <c r="J7" s="51"/>
    </row>
    <row r="8" spans="1:10" ht="15.75" x14ac:dyDescent="0.25">
      <c r="A8" s="42" t="s">
        <v>11</v>
      </c>
      <c r="B8" s="69">
        <v>0.94</v>
      </c>
      <c r="C8" s="69">
        <v>0.94699999999999995</v>
      </c>
      <c r="D8" s="69">
        <v>0.94699999999999995</v>
      </c>
      <c r="E8" s="69">
        <v>0.95499999999999996</v>
      </c>
      <c r="F8" s="69">
        <v>0.95899999999999996</v>
      </c>
      <c r="G8" s="314">
        <v>0.98399999999999999</v>
      </c>
      <c r="H8" s="51"/>
      <c r="I8" s="65"/>
      <c r="J8" s="51"/>
    </row>
    <row r="9" spans="1:10" ht="15.75" x14ac:dyDescent="0.25">
      <c r="A9" s="176" t="s">
        <v>12</v>
      </c>
      <c r="B9" s="177">
        <v>0.47</v>
      </c>
      <c r="C9" s="177">
        <v>0.61299999999999999</v>
      </c>
      <c r="D9" s="177">
        <v>0.67500000000000004</v>
      </c>
      <c r="E9" s="177">
        <v>0.76600000000000001</v>
      </c>
      <c r="F9" s="177">
        <v>0.80500000000000005</v>
      </c>
      <c r="G9" s="315">
        <v>0.874</v>
      </c>
      <c r="H9" s="51"/>
      <c r="I9" s="65"/>
      <c r="J9" s="51"/>
    </row>
    <row r="10" spans="1:10" x14ac:dyDescent="0.25">
      <c r="A10" s="13" t="s">
        <v>69</v>
      </c>
    </row>
    <row r="11" spans="1:10" x14ac:dyDescent="0.25">
      <c r="A11" s="8" t="s">
        <v>451</v>
      </c>
    </row>
    <row r="12" spans="1:10" x14ac:dyDescent="0.25">
      <c r="A12" s="116" t="s">
        <v>263</v>
      </c>
      <c r="I12" s="68"/>
    </row>
  </sheetData>
  <hyperlinks>
    <hyperlink ref="A5" r:id="rId1" xr:uid="{00000000-0004-0000-0600-000000000000}"/>
    <hyperlink ref="A12" location="Contents!A1" display="Return to Contents Page" xr:uid="{00000000-0004-0000-0600-000001000000}"/>
  </hyperlinks>
  <pageMargins left="0.25" right="0.25" top="0.75" bottom="0.75" header="0.3" footer="0.3"/>
  <pageSetup paperSize="9" scale="83" orientation="landscape"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Cover_sheet</vt:lpstr>
      <vt:lpstr>Contents</vt:lpstr>
      <vt:lpstr>Indicator trends</vt:lpstr>
      <vt:lpstr>Table 1.1</vt:lpstr>
      <vt:lpstr>Table 1.2</vt:lpstr>
      <vt:lpstr>Table 2.1</vt:lpstr>
      <vt:lpstr>Table 2.2</vt:lpstr>
      <vt:lpstr>Table 3.1</vt:lpstr>
      <vt:lpstr>Table 3.2</vt:lpstr>
      <vt:lpstr>Table 3.3</vt:lpstr>
      <vt:lpstr>Tables 3.4</vt:lpstr>
      <vt:lpstr>Table 3.5</vt:lpstr>
      <vt:lpstr>Table 4.1</vt:lpstr>
      <vt:lpstr>Table 4.2</vt:lpstr>
      <vt:lpstr>Tables 5.1</vt:lpstr>
      <vt:lpstr>Table 5.2</vt:lpstr>
      <vt:lpstr>Table 5.3</vt:lpstr>
      <vt:lpstr>Table 5.4</vt:lpstr>
      <vt:lpstr>Table 5.5</vt:lpstr>
      <vt:lpstr>Table 5.6</vt:lpstr>
      <vt:lpstr>Table 5.7</vt:lpstr>
      <vt:lpstr>Table 6.1</vt:lpstr>
      <vt:lpstr>Table 6.2</vt:lpstr>
      <vt:lpstr>Table 6.3</vt:lpstr>
      <vt:lpstr>Tables 6.4</vt:lpstr>
      <vt:lpstr>Table 6.5</vt:lpstr>
      <vt:lpstr>Table 7.1</vt:lpstr>
      <vt:lpstr>Table 7.2</vt:lpstr>
      <vt:lpstr>RAGstatus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Carbon Intensity Indicators 2021 data tables</dc:title>
  <dc:subject>Climate Change Statistics</dc:subject>
  <dc:creator>Statistics and Analytical Services Branch</dc:creator>
  <cp:keywords>climate change, carbon intensity indicators</cp:keywords>
  <cp:lastModifiedBy>Finlay, David (DAERA)</cp:lastModifiedBy>
  <cp:lastPrinted>2019-09-16T10:28:54Z</cp:lastPrinted>
  <dcterms:created xsi:type="dcterms:W3CDTF">2015-04-15T14:57:28Z</dcterms:created>
  <dcterms:modified xsi:type="dcterms:W3CDTF">2024-12-05T15:04:33Z</dcterms:modified>
</cp:coreProperties>
</file>